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Re-Advertised/2- Solicitation Documents/ITB-AFG-AFC-012- Supply and Delivery of Construction Materials/Technical bid forms/"/>
    </mc:Choice>
  </mc:AlternateContent>
  <xr:revisionPtr revIDLastSave="71" documentId="13_ncr:1_{5D09B4FB-E862-4162-B945-C69129B74C62}" xr6:coauthVersionLast="47" xr6:coauthVersionMax="47" xr10:uidLastSave="{0EBB300F-8864-4D2E-8F2A-EAA767081B18}"/>
  <bookViews>
    <workbookView xWindow="-28920" yWindow="-1800" windowWidth="29040" windowHeight="15840" tabRatio="720" activeTab="3" xr2:uid="{00000000-000D-0000-FFFF-FFFF00000000}"/>
  </bookViews>
  <sheets>
    <sheet name="Kandahar" sheetId="38" r:id="rId1"/>
    <sheet name="Zabul" sheetId="40" r:id="rId2"/>
    <sheet name="Helmand" sheetId="42" r:id="rId3"/>
    <sheet name="Nimroz" sheetId="43" r:id="rId4"/>
    <sheet name="Detailed- BOQ" sheetId="28" state="hidden" r:id="rId5"/>
    <sheet name="Sheet1" sheetId="27" state="hidden" r:id="rId6"/>
  </sheets>
  <definedNames>
    <definedName name="_xlnm.Print_Area" localSheetId="4">'Detailed- BOQ'!$A$1:$J$25</definedName>
    <definedName name="_xlnm.Print_Area" localSheetId="0">Kandahar!$A$1:$G$135</definedName>
    <definedName name="_xlnm.Print_Area" localSheetId="1">Zabul!$A$1:$G$75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<sst xmlns="http://schemas.openxmlformats.org/spreadsheetml/2006/main" count="1112" uniqueCount="175">
  <si>
    <t>Annex A.1 - Lot 4 Technical Specification Sheet for  Kandahar  Province</t>
  </si>
  <si>
    <t xml:space="preserve">Lot # 4.1
Supply and Delivery of Construction items for Kandahar City all parts </t>
  </si>
  <si>
    <t xml:space="preserve">DRC to Fill </t>
  </si>
  <si>
    <t xml:space="preserve">Bidder to Fill </t>
  </si>
  <si>
    <t>S/N</t>
  </si>
  <si>
    <t xml:space="preserve">Discription in Local Lanaguage </t>
  </si>
  <si>
    <t>Unit</t>
  </si>
  <si>
    <t xml:space="preserve"> Quantity </t>
  </si>
  <si>
    <t xml:space="preserve">Offered Specs by Supplier(s)
 Including Country of origin </t>
  </si>
  <si>
    <t xml:space="preserve">Quantity offered </t>
  </si>
  <si>
    <t>Supply and Delivery of Crashed Stone
•	Type: Mountain (not plain or sea stone)
•	Mark: 400
•	Approximate Unit Weight: Near 6.35 kg
•	Dimensions: Relatively regular for stonemasonry
•	Special Weight: Not less than 2.5 tons
•	Water Absorption: More than 5% after 24 hours underwater
•	Size: Between 25-75 cm
•	Contamination: Free from soil
Measurement: DRC will measure the stone as wall dimensions after construction</t>
  </si>
  <si>
    <t xml:space="preserve">سنگ باید کوه باشد نه سنگ دشت و دریا
 ، علامت آن باید 400 باشد، وزن تقریبی واحد سنگ باید نزدیک به 6.35 کیلوگرم باشد و ابعاد نسبتاً منظمی داشته باشد که بتواند مدفوع سنگ تراشی قابل اندازه گیری شود.
وزن مخصوص سنگ ها نباید از 2.5 تن کم باشد و در 24 ساعت زیر آب بیش از 5 درصد آب جذب نمی شود. بعد از ساخت سنگ را به عنوان ابعاد دیوار اندازه گیری کنید.
</t>
  </si>
  <si>
    <t>m3</t>
  </si>
  <si>
    <t>Supply and Delivery of Soft Sand
•	Particle Size: 0.06 mm to 2.0 mm
•	Purpose: For laying in ditches to protect pipes.</t>
  </si>
  <si>
    <t>ریګ نرم، اندازه زرات ان 0.06 میلی متر تا 2.0 میلی متر برای محافظت پیپ.</t>
  </si>
  <si>
    <t>Supply and Delivery of Washed Sand
•	Color: Not red
•	Soil Content: Should not exceed 5%
•	Contamination: Free from harmful chemical materials affecting concrete members.</t>
  </si>
  <si>
    <t>ریگ دریای با ید شسته باشد ُ ریگ سرخ نباشد وفیصدی خاک آن با ید از ۵ فیصد زیادنباشد، موار کیمیا وي که به ساختمان های کانګریټی نقصان دارد نداشته باشد.</t>
  </si>
  <si>
    <t>Supply and Delivery of Washed River Sandy Gravel
•	Size: 0.075 mm to 25 mm
•	Soil Content: Should not exceed 5%
•	Contamination: Free from harmful chemical materials affecting concrete members.</t>
  </si>
  <si>
    <t>رودي جغل وفیصدی خاک آن با ید از ۵ فیصد زیادنباشد، اندازه (.075-25) میلی متر، موار کیمیا وي که به ساختمان های کانګریټی نقصان دارد نداشته باشد.</t>
  </si>
  <si>
    <t>Supply and Delivery of Cement
•	Expiry: Updated date required
•	Type: Powder, equal to Sistan cement
•	Weight: 50 kg bags</t>
  </si>
  <si>
    <t>سمنت که کیفیت آن معادل غرب آسیا باشد ‍‍‍‍‍‍ ُ تاریخ آن نگذشته باشد، کلوله نباشد ُ خریطه های ۵۰ کیلوپی</t>
  </si>
  <si>
    <t>Bag</t>
  </si>
  <si>
    <t>Supply and Delivery of Crushed Gravel
•	Composition: Includes sand (0.075-4.76 mm), fine aggregate (4.76-10 mm), coarse aggregate (10-20 mm)</t>
  </si>
  <si>
    <t>جغل کرش بشمول ریگ (.۰۷۵-۴.۷۶) جغل بادامی (۴.۷۶-۱۰) میلی متر ُ وجغل بادامی (۱۰ میل متر الی ۲۰ میلی متر)</t>
  </si>
  <si>
    <t xml:space="preserve">Supply and Delivery of Water Stopper
•	Width: 22-25 cm, with 25 meters length for each bundle.
•	Purpose: For concrete members' expansion joints.
</t>
  </si>
  <si>
    <t xml:space="preserve">واټر سټاپر (۲۲-۲۵) سانتی متر ، برای وصل شدن ساختمان های کانګریتي </t>
  </si>
  <si>
    <t>Bundle</t>
  </si>
  <si>
    <t>Supply and Delivery of Gypsum
•	Type: Powder, fresh, equal to Khorasan gypsum
•	Weight: 40 kg per bag</t>
  </si>
  <si>
    <t>گچ پودری باشد تازه گچ مشابه خراسانی وزن هر  بیګ گچ 40 کیلوگرم باشد.</t>
  </si>
  <si>
    <t>Supply and Delivery of Plastic Sheet
•	Quantity: 4 sheets
•	Width: 6 m</t>
  </si>
  <si>
    <t xml:space="preserve">چهار نمره پلاستیک با عرض ۶ متر </t>
  </si>
  <si>
    <t>kg</t>
  </si>
  <si>
    <t>Supply and Delivery of Steel Reinforcement Bars
•	Grade: 60 with yield strength of 60,000 psi
•	Sizes: 8-32 mm (80% diameter is less than 25 mm)</t>
  </si>
  <si>
    <t>سیخ ګول، فولادی گرید 60 که دارای مقاومت خوردگی 60000 psi با اندازه های متفاوت (8-32)، 80٪ ان کمتر از 25 میلی مترقطر دارد.</t>
  </si>
  <si>
    <t>Supply and Delivery of Binding Wires
•	Diameter: 1.5 mm
•	Tensile Strength: 38 to 50 kg/mm²</t>
  </si>
  <si>
    <t>سیم یک و نیم ملی, استحکام کششی سیم ها باید حدود 38 تا 50 (Kg/mm2) باشد.</t>
  </si>
  <si>
    <t>Supply and Delivery of Galvanized Wire
•	Diameter: 3-4 mm
•	Tensile Strength: 38 to 50 kg/mm²</t>
  </si>
  <si>
    <t>سیم گالوانیزه (3-4) میلی متر استحکام کششی سیم ها باید حدود 38 تا 50 (Kg/mm2) باشد.</t>
  </si>
  <si>
    <t>Lot # 4.2 Maiwand with all relevent sites</t>
  </si>
  <si>
    <t>Supply and Delivery of Water Stopper
	•	Width: 22-25 cm, with 25 meters length for each bundle.
•	Purpose: For concrete members' expansion joints.</t>
  </si>
  <si>
    <t>Lot # 4.3 Shah wali Kot with all relevent sites</t>
  </si>
  <si>
    <t>Supply and Delivery of Cement
•	Expiry: Updated date required
•	Type: Powder
•	Quality: Equal to Sistan cement
•	Weight: 50 kg bags</t>
  </si>
  <si>
    <t>Supply and Delivery of Crushed Gravel
•	Composition:
•	Sand: 0.075-4.76 mm
•	Fine Aggregate: 4.76-10 mm
•	Coarse Aggregate: 10-20 mm</t>
  </si>
  <si>
    <t>Supply and Delivery of Water Stopper
•	Width: 22-25 cm, with 25 meters length for each bundle.
•	Purpose: For concrete members' expansion joints.</t>
  </si>
  <si>
    <t>Supply and Delivery of Gypsum
•	Type: Powder, fresh
•	Quality: Equal to Khorasan gypsum
•	Weight: 40 kg per bag</t>
  </si>
  <si>
    <t>Lot # 4.4 Dand with all relevent sites</t>
  </si>
  <si>
    <t>Supply and Delivery of Crashed Stone
•	Type: Mountain (not plain or sea stone)
•	Mark: 400
•	Approximate Unit Weight: Near 6.35 kg
•	Dimensions: Relatively regular for stonemasonry
•	Special Weight: Not less than 2.5 tons
•	Water Absorption: More than 5% after 24 hours underwater
•	Size: Between 25-75 cm
•	Contamination: Free from soil
•	Measurement: DRC will measure the stone as wall dimensions after construction.</t>
  </si>
  <si>
    <t>Supply and Delivery of Galvanized Wire
•	Diameter: 3-4 mm
•	Tensile Strength: 38 to 50 kg/mm</t>
  </si>
  <si>
    <t>Lot # 4.5 Daman  with all relevent sites</t>
  </si>
  <si>
    <t>Bag(40 kg)</t>
  </si>
  <si>
    <t>Lot # 4.6 Arghandab with all relevent sites</t>
  </si>
  <si>
    <t>Lot # 4.7 Khakriz with all relevent sites</t>
  </si>
  <si>
    <t>Lot # 4.8 Spin boldak with all relevent sites</t>
  </si>
  <si>
    <t>Lot # 4.9 Nesh with all relevent sites</t>
  </si>
  <si>
    <t>Lot # 4.10 Ghorak with all relevent sites</t>
  </si>
  <si>
    <t>Lot # 4.11 Marof with all relevent sites</t>
  </si>
  <si>
    <t>4.12 - Zheri  with all relevent sites</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</si>
  <si>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</si>
  <si>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</si>
  <si>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</si>
  <si>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</si>
  <si>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</si>
  <si>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</si>
  <si>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</si>
  <si>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</si>
  <si>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</si>
  <si>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</si>
  <si>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</si>
  <si>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</si>
  <si>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</si>
  <si>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</si>
  <si>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</si>
  <si>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</si>
  <si>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</si>
  <si>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</si>
  <si>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</si>
  <si>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</si>
  <si>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</si>
  <si>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</si>
  <si>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</si>
  <si>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</si>
  <si>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</si>
  <si>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</si>
  <si>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Annex A.1 - Lot 4 Technical Specification Sheet for  Zabul Province</t>
  </si>
  <si>
    <t>Lot # 4.13
Supply and Delivery of Construction items for Qalat with all relevent sites</t>
  </si>
  <si>
    <t xml:space="preserve">Lot # 4.14 Shah Joy with all relevent sites </t>
  </si>
  <si>
    <t xml:space="preserve">Lot # 4.15-Tarnak wa Jaldak with all relevent sites </t>
  </si>
  <si>
    <t>M3</t>
  </si>
  <si>
    <t xml:space="preserve">Lot # 4.16 Khak-e- Aafghan with all relevent sites </t>
  </si>
  <si>
    <t xml:space="preserve">Lot # 4.17 Mizana with all relevent sites </t>
  </si>
  <si>
    <t xml:space="preserve">Lot # 18 Seuri with all relevent sites </t>
  </si>
  <si>
    <t>Annex A.1 - Lot 4 Technical Specification Sheet for Helmand  Province</t>
  </si>
  <si>
    <t>Lot # 4.19
Supply and Delivery of Construction items for Lashkargah all relevent sites</t>
  </si>
  <si>
    <t>Supply and Delivery of Crashed Stone
•	Type: Mountain (not plain or sea stone)
•	Mark: 400
•	Approximate Unit Weight: Near 6.35 kg
•	Dimensions: Relatively regular to allow reasonable faces for stonemasonry
•	Special Weight: Not less than 2.5 tons
•	Water Absorption: More than 5% after 24 hours underwater
•	Size: Between 25-75 cm
•	Contamination: Free from soil
•	Measurement: DRC will measure the stone as wall dimensions after construction.</t>
  </si>
  <si>
    <t>سمنت که کیفیت آن معادل سستان باشد ‍‍‍‍‍‍ ُ تاریخ آن نگذشته باشد، کلوله نباشد ُ خریطه های ۵۰ کیلوپی</t>
  </si>
  <si>
    <t>Supply and Delivery of Water Stopper
•	Width: 22-25 cm
•	Roll Length: 25 m
•	Purpose: For concrete members' expansion joints.</t>
  </si>
  <si>
    <t xml:space="preserve">واټر سټاپر (۲۲-۲۵) سانتی متر و بندل ۲۵متر  برای وصل شدن ساختمان های کانګریتي </t>
  </si>
  <si>
    <t xml:space="preserve">سیم یک و نیم ملی استحکام کششی سیم ها باید حدود 38 تا 50 (Kg/mm2) باشد. </t>
  </si>
  <si>
    <t>Lot # 4.20 - Nahri siraj with all relevent sites</t>
  </si>
  <si>
    <t>Lot # 4.21 Sangin with all relevent sites</t>
  </si>
  <si>
    <t>Supply and Delivery of Cement
Expiry: Updated date required
Type: Powder
Quality: Equal to Sistan cement
Weight: 50 kg bags</t>
  </si>
  <si>
    <t>Supply and Delivery of Crushed Gravel
Composition:
Sand: 0.075-4.76 mm
Fine Aggregate: 4.76-10 mm
Coarse Aggregate: 10-20 mm</t>
  </si>
  <si>
    <t>Supply and Delivery of Water Stopper
Width: 22-25 cm
Roll Length: 25 m
Purpose: For concrete members' expansion joints.</t>
  </si>
  <si>
    <t>Supply and Delivery of Gypsum
Type: Powder, fresh
Quality: Equal to Khorasan gypsum
Weight: 40 kg per bag</t>
  </si>
  <si>
    <t>Supply and Delivery of Steel Reinforcement Bars
Grade: 60 with yield strength of 60,000 psi
Sizes: 8-32 mm (80% diameter is less than 25 mm)</t>
  </si>
  <si>
    <t>Supply and Delivery of Binding Wires
Diameter: 1.5 mm
Tensile Strength: 38 to 50 kg/mm²</t>
  </si>
  <si>
    <t>Supply and Delivery of Galvanized Wire
Diameter: 3-4 mm
Tensile Strength: 38 to 50 kg/mm²</t>
  </si>
  <si>
    <t>Lot # 4.22 Kajakai with all relevent sites</t>
  </si>
  <si>
    <t>Lot # 4.23 Musa Qala with all relevent sites</t>
  </si>
  <si>
    <t>Lot # 4 .25 Nawzad with all relevent sites</t>
  </si>
  <si>
    <t>Lot # 4.26 Nawa Barakzai  with all sites</t>
  </si>
  <si>
    <t>Annex A.1 - Lot 4 Technical Specification Sheet for Nimroz Province</t>
  </si>
  <si>
    <t xml:space="preserve">Lot # 4.27
Supply and Delivery of Construction items for Zarang City with all parts </t>
  </si>
  <si>
    <t>Supply and Delivery of Crashed Stone
Type: Mountain (not plain or sea stone)
Mark: 400
Approximate Unit Weight: Near 6.35 kg
Dimensions: Relatively regular to allow reasonable faces for stonemasonry
Special Weight: Not less than 2.5 tons
Water Absorption: More than 5% after 24 hours underwater
Size: Between 25-75 cm
Contamination: Free from soil
Measurement: DRC will measure the stone as wall dimensions after construction.</t>
  </si>
  <si>
    <t>Supply and Delivery of Soft Sand
Particle Size: 0.06 mm to 2.0 mm
Purpose: For laying in ditches to protect pipes.</t>
  </si>
  <si>
    <t>Supply and Delivery of Washed Sand
Color: Not red
Soil Content: Should not exceed 5%
Contamination: Free from harmful chemical materials affecting concrete members.</t>
  </si>
  <si>
    <t>Supply and Delivery of Washed River Sandy Gravel
Size: 0.075 mm to 25 mm
Soil Content: Should not exceed 5%
Contamination: Free from harmful chemical materials affecting concrete members</t>
  </si>
  <si>
    <t>Supply and Delivery of Plastic Sheets
Quantity: 4 sheets
Width: 6 m</t>
  </si>
  <si>
    <t>Lot # 4.28 Kang with all relevent sites</t>
  </si>
  <si>
    <t>total price + tax</t>
  </si>
  <si>
    <t xml:space="preserve"> 4.29 Dilaram and Khash Rod with all relevent sites</t>
  </si>
  <si>
    <t>Composition:
Sand: 0.075-4.76 mm
Fine Aggregate: 4.76-10 mm
Coarse Aggregate: 10-20 mm</t>
  </si>
  <si>
    <t>Supply and Delivery of Steel Reinforcement Bars
Grade: 60 with yield strength of 60,000 psi
Sizes: 8-32 mm (80% diameter is less than 25 mm</t>
  </si>
  <si>
    <t>Lot # 4.30 Chakhansur with all relevent site</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</si>
  <si>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</si>
  <si>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</si>
  <si>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</si>
  <si>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</si>
  <si>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</si>
  <si>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</si>
  <si>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</si>
  <si>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</si>
  <si>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</si>
  <si>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</si>
  <si>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</si>
  <si>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</si>
  <si>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</si>
  <si>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</si>
  <si>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</si>
  <si>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</si>
  <si>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</si>
  <si>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</si>
  <si>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</si>
  <si>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</si>
  <si>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</si>
  <si>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</si>
  <si>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</si>
  <si>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</si>
  <si>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</si>
  <si>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</si>
  <si>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</si>
  <si>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</si>
  <si>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</si>
  <si>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</si>
  <si>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</si>
  <si>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</si>
  <si>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</si>
  <si>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</si>
  <si>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</si>
  <si>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</si>
  <si>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</si>
  <si>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</si>
  <si>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</si>
  <si>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</si>
  <si>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</si>
  <si>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</si>
  <si>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</si>
  <si>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</si>
  <si>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</si>
  <si>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</si>
  <si>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</si>
  <si>
    <t>Kg</t>
  </si>
  <si>
    <t xml:space="preserve">ITB reference number: ITB-AFG-AFC-0012 - Supply and Delivery of Construction Materials - Readvertised 
</t>
  </si>
  <si>
    <t xml:space="preserve">ITB reference number: ITB-AFG-AFC-0012 - Supply and Delivery of Construction Materials -Readvertised 
</t>
  </si>
  <si>
    <t>Item and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</si>
</sst>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1" formatCode="_(* #,##0_);_(* \(#,##0\);_(* &quot;-&quot;_);_(@_)"/>
    <numFmt numFmtId="44" formatCode="_(&quot;$&quot;* #,##0.00_);_(&quot;$&quot;* \(#,##0.00\);_(&quot;$&quot;* &quot;-&quot;??_);_(@_)"/>
    <numFmt numFmtId="43" formatCode="_(* #,##0.00_);_(* \(#,##0.00\);_(* &quot;-&quot;??_);_(@_)"/>
    <numFmt numFmtId="164" formatCode="_(* #,##0.00_);_(* \(#,##0.00\);_(* &quot;-&quot;_);_(@_)"/>
    <numFmt numFmtId="165" formatCode="_(* #,##0.0000_);_(* \(#,##0.0000\);_(* &quot;-&quot;_);_(@_)"/>
    <numFmt numFmtId="166" formatCode="_-* #,##0.00_-;\-* #,##0.00_-;_-* &quot;-&quot;??_-;_-@_-"/>
  </numFmts>
  <fonts count="23"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name val="Calibri"/>
      <family val="2"/>
      <scheme val="minor"/>
    </font>
    <font>
      <b/>
      <sz val="11"/>
      <color theme="1"/>
      <name val="Calibri"/>
      <family val="2"/>
      <scheme val="minor"/>
    </font>
    <font>
      <b/>
      <sz val="16"/>
      <color theme="1"/>
      <name val="Calibri"/>
      <family val="2"/>
      <charset val="204"/>
      <scheme val="minor"/>
    </font>
    <font>
      <b/>
      <sz val="10"/>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
      <b/>
      <sz val="11"/>
      <color rgb="FF7030A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s>
  <cellStyleXfs count="8">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6" fontId="11" fillId="0" borderId="0" applyFont="0" applyFill="0" applyBorder="0" applyAlignment="0" applyProtection="0"/>
  </cellStyleXfs>
  <cellXfs count="132">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xf>
    <xf numFmtId="0" fontId="4" fillId="0" borderId="4" xfId="0" applyFont="1" applyBorder="1" applyAlignment="1">
      <alignment horizontal="center" vertical="center" wrapText="1"/>
    </xf>
    <xf numFmtId="0" fontId="4" fillId="0" borderId="4" xfId="0" applyFont="1" applyBorder="1" applyAlignment="1">
      <alignment horizontal="center"/>
    </xf>
    <xf numFmtId="0" fontId="3" fillId="0" borderId="6" xfId="0" applyFont="1" applyBorder="1"/>
    <xf numFmtId="2" fontId="3" fillId="0" borderId="7" xfId="0" applyNumberFormat="1" applyFont="1" applyBorder="1"/>
    <xf numFmtId="0" fontId="3" fillId="0" borderId="7" xfId="0" applyFont="1" applyBorder="1"/>
    <xf numFmtId="164" fontId="3" fillId="0" borderId="7" xfId="0" applyNumberFormat="1" applyFont="1" applyBorder="1"/>
    <xf numFmtId="0" fontId="3" fillId="0" borderId="7" xfId="0" applyFont="1" applyBorder="1" applyAlignment="1">
      <alignment horizontal="center" vertical="center"/>
    </xf>
    <xf numFmtId="41" fontId="3" fillId="0" borderId="7" xfId="0" applyNumberFormat="1" applyFont="1" applyBorder="1"/>
    <xf numFmtId="43" fontId="0" fillId="0" borderId="0" xfId="0" applyNumberFormat="1"/>
    <xf numFmtId="0" fontId="6" fillId="0" borderId="8" xfId="0" applyFont="1" applyBorder="1"/>
    <xf numFmtId="0" fontId="6" fillId="0" borderId="9" xfId="0" applyFont="1" applyBorder="1"/>
    <xf numFmtId="41" fontId="6" fillId="0" borderId="9" xfId="0" applyNumberFormat="1" applyFont="1" applyBorder="1"/>
    <xf numFmtId="0" fontId="6" fillId="0" borderId="10" xfId="0" applyFont="1" applyBorder="1"/>
    <xf numFmtId="0" fontId="6" fillId="0" borderId="11"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2" xfId="0" applyFont="1" applyBorder="1"/>
    <xf numFmtId="0" fontId="6" fillId="0" borderId="13" xfId="0" applyFont="1" applyBorder="1"/>
    <xf numFmtId="0" fontId="0" fillId="0" borderId="13" xfId="0" applyBorder="1"/>
    <xf numFmtId="41" fontId="6" fillId="0" borderId="13" xfId="0" applyNumberFormat="1" applyFont="1" applyBorder="1"/>
    <xf numFmtId="0" fontId="6" fillId="0" borderId="13" xfId="0" applyFont="1" applyBorder="1" applyAlignment="1">
      <alignment horizontal="center" vertical="center"/>
    </xf>
    <xf numFmtId="0" fontId="6" fillId="0" borderId="14" xfId="0" applyFont="1" applyBorder="1"/>
    <xf numFmtId="0" fontId="6" fillId="0" borderId="9" xfId="0" applyFont="1" applyBorder="1" applyAlignment="1">
      <alignment horizontal="center" vertical="center"/>
    </xf>
    <xf numFmtId="164" fontId="6" fillId="0" borderId="1" xfId="0" applyNumberFormat="1" applyFont="1" applyBorder="1"/>
    <xf numFmtId="41" fontId="6" fillId="0" borderId="18" xfId="0" applyNumberFormat="1" applyFont="1" applyBorder="1"/>
    <xf numFmtId="0" fontId="6" fillId="0" borderId="18" xfId="0" applyFont="1" applyBorder="1" applyAlignment="1">
      <alignment horizontal="center" vertical="center"/>
    </xf>
    <xf numFmtId="0" fontId="6" fillId="0" borderId="18" xfId="0" applyFont="1" applyBorder="1"/>
    <xf numFmtId="41" fontId="3" fillId="0" borderId="18"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5" fontId="0" fillId="0" borderId="0" xfId="0" applyNumberFormat="1"/>
    <xf numFmtId="0" fontId="6" fillId="0" borderId="1" xfId="0" applyFont="1" applyBorder="1" applyAlignment="1">
      <alignment wrapText="1"/>
    </xf>
    <xf numFmtId="41" fontId="0" fillId="0" borderId="0" xfId="0" applyNumberFormat="1"/>
    <xf numFmtId="164"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37" fontId="0" fillId="0" borderId="1" xfId="1" applyNumberFormat="1" applyFont="1" applyFill="1" applyBorder="1" applyAlignment="1">
      <alignment vertical="center" wrapText="1"/>
    </xf>
    <xf numFmtId="2" fontId="0" fillId="0" borderId="1" xfId="0" applyNumberFormat="1" applyBorder="1" applyAlignment="1" applyProtection="1">
      <alignment horizontal="center" vertical="center" wrapText="1"/>
      <protection locked="0"/>
    </xf>
    <xf numFmtId="1" fontId="13" fillId="0" borderId="1" xfId="0" applyNumberFormat="1" applyFont="1" applyBorder="1" applyAlignment="1" applyProtection="1">
      <alignment horizontal="center" vertical="center"/>
      <protection locked="0"/>
    </xf>
    <xf numFmtId="2" fontId="0" fillId="0" borderId="1" xfId="0" applyNumberFormat="1" applyBorder="1" applyAlignment="1" applyProtection="1">
      <alignment horizontal="right" vertical="center" wrapText="1" readingOrder="2"/>
      <protection locked="0"/>
    </xf>
    <xf numFmtId="2" fontId="13" fillId="0" borderId="1" xfId="0" applyNumberFormat="1" applyFont="1" applyBorder="1" applyAlignment="1" applyProtection="1">
      <alignment horizontal="right" vertical="center" wrapText="1"/>
      <protection locked="0"/>
    </xf>
    <xf numFmtId="2" fontId="0" fillId="0" borderId="1" xfId="0" applyNumberFormat="1" applyBorder="1" applyAlignment="1" applyProtection="1">
      <alignment horizontal="right" wrapText="1"/>
      <protection locked="0"/>
    </xf>
    <xf numFmtId="2" fontId="0" fillId="0" borderId="1" xfId="0" applyNumberFormat="1" applyBorder="1" applyAlignment="1" applyProtection="1">
      <alignment horizontal="right" vertical="center" wrapText="1"/>
      <protection locked="0"/>
    </xf>
    <xf numFmtId="0" fontId="0" fillId="0" borderId="1" xfId="0" applyBorder="1" applyAlignment="1">
      <alignment wrapText="1"/>
    </xf>
    <xf numFmtId="1" fontId="13" fillId="0" borderId="1" xfId="0" applyNumberFormat="1" applyFont="1" applyBorder="1" applyAlignment="1">
      <alignment horizontal="center" vertical="center"/>
    </xf>
    <xf numFmtId="2" fontId="0" fillId="0" borderId="1" xfId="0" applyNumberFormat="1" applyBorder="1" applyAlignment="1">
      <alignment horizontal="center" vertical="center" wrapText="1"/>
    </xf>
    <xf numFmtId="0" fontId="0" fillId="0" borderId="1" xfId="0" applyBorder="1"/>
    <xf numFmtId="0" fontId="0" fillId="0" borderId="1" xfId="0" applyBorder="1" applyAlignment="1">
      <alignment horizontal="left"/>
    </xf>
    <xf numFmtId="0" fontId="0" fillId="0" borderId="1" xfId="0" applyBorder="1" applyAlignment="1">
      <alignment horizontal="left" vertical="center" wrapText="1"/>
    </xf>
    <xf numFmtId="0" fontId="0" fillId="0" borderId="1" xfId="0" applyBorder="1" applyAlignment="1">
      <alignment horizontal="left" wrapText="1"/>
    </xf>
    <xf numFmtId="2" fontId="0" fillId="0" borderId="1" xfId="0" applyNumberFormat="1" applyBorder="1" applyAlignment="1">
      <alignment horizontal="right" vertical="center" wrapText="1" readingOrder="2"/>
    </xf>
    <xf numFmtId="2" fontId="0" fillId="0" borderId="1" xfId="0" applyNumberFormat="1" applyBorder="1" applyAlignment="1">
      <alignment horizontal="right" vertical="center" wrapText="1"/>
    </xf>
    <xf numFmtId="2" fontId="0" fillId="0" borderId="1" xfId="0" applyNumberFormat="1" applyBorder="1" applyAlignment="1">
      <alignment horizontal="right" wrapText="1"/>
    </xf>
    <xf numFmtId="0" fontId="0" fillId="3" borderId="23" xfId="0" applyFill="1" applyBorder="1" applyAlignment="1">
      <alignment horizontal="left"/>
    </xf>
    <xf numFmtId="0" fontId="14" fillId="3" borderId="23" xfId="0" applyFont="1" applyFill="1" applyBorder="1" applyAlignment="1">
      <alignment horizontal="left"/>
    </xf>
    <xf numFmtId="49" fontId="16" fillId="2" borderId="1" xfId="0" applyNumberFormat="1" applyFont="1" applyFill="1" applyBorder="1" applyAlignment="1">
      <alignment horizontal="left" vertical="center"/>
    </xf>
    <xf numFmtId="49" fontId="16" fillId="2" borderId="1" xfId="0" applyNumberFormat="1" applyFont="1" applyFill="1" applyBorder="1" applyAlignment="1">
      <alignment horizontal="left" vertical="center" wrapText="1"/>
    </xf>
    <xf numFmtId="0" fontId="18" fillId="5" borderId="1" xfId="0" applyFont="1" applyFill="1" applyBorder="1" applyAlignment="1">
      <alignment vertical="center" wrapText="1"/>
    </xf>
    <xf numFmtId="0" fontId="18" fillId="2" borderId="1" xfId="0" applyFont="1" applyFill="1" applyBorder="1" applyAlignment="1">
      <alignment horizontal="left" vertical="center" wrapText="1"/>
    </xf>
    <xf numFmtId="0" fontId="21" fillId="0" borderId="1" xfId="0" applyFont="1" applyBorder="1" applyAlignment="1">
      <alignment horizontal="center" vertical="center" wrapText="1"/>
    </xf>
    <xf numFmtId="0" fontId="1" fillId="3" borderId="23" xfId="0" applyFont="1" applyFill="1" applyBorder="1" applyAlignment="1">
      <alignment horizontal="left"/>
    </xf>
    <xf numFmtId="0" fontId="22" fillId="0" borderId="0" xfId="0" applyFont="1"/>
    <xf numFmtId="0" fontId="22" fillId="2" borderId="0" xfId="0" applyFont="1" applyFill="1"/>
    <xf numFmtId="2" fontId="0" fillId="2" borderId="1" xfId="0" applyNumberFormat="1" applyFill="1" applyBorder="1" applyAlignment="1" applyProtection="1">
      <alignment horizontal="center" vertical="center" wrapText="1"/>
      <protection locked="0"/>
    </xf>
    <xf numFmtId="1" fontId="13" fillId="2" borderId="1" xfId="0" applyNumberFormat="1" applyFont="1" applyFill="1" applyBorder="1" applyAlignment="1" applyProtection="1">
      <alignment horizontal="center" vertical="center"/>
      <protection locked="0"/>
    </xf>
    <xf numFmtId="1" fontId="13" fillId="2" borderId="1" xfId="0" applyNumberFormat="1" applyFont="1" applyFill="1" applyBorder="1" applyAlignment="1">
      <alignment horizontal="center" vertical="center"/>
    </xf>
    <xf numFmtId="2" fontId="0" fillId="2" borderId="1" xfId="0" applyNumberFormat="1" applyFill="1" applyBorder="1" applyAlignment="1">
      <alignment horizontal="center" vertical="center" wrapText="1"/>
    </xf>
    <xf numFmtId="0" fontId="20" fillId="0" borderId="33" xfId="0" applyFont="1" applyBorder="1" applyAlignment="1">
      <alignment horizontal="left" vertical="center" wrapText="1"/>
    </xf>
    <xf numFmtId="0" fontId="20" fillId="0" borderId="34"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26" xfId="0" applyFont="1" applyBorder="1" applyAlignment="1">
      <alignment horizontal="left" vertical="center" wrapText="1"/>
    </xf>
    <xf numFmtId="0" fontId="20" fillId="0" borderId="13" xfId="0" applyFont="1" applyBorder="1" applyAlignment="1">
      <alignment horizontal="left" vertical="center" wrapText="1"/>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0" borderId="22" xfId="0" applyFont="1" applyBorder="1" applyAlignment="1">
      <alignment horizontal="left" vertical="center" wrapText="1"/>
    </xf>
    <xf numFmtId="0" fontId="14" fillId="3" borderId="23" xfId="0" applyFont="1" applyFill="1" applyBorder="1" applyAlignment="1">
      <alignment horizontal="left"/>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5" fillId="2" borderId="2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7" fillId="7" borderId="26"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7" fillId="7" borderId="28" xfId="0" applyFont="1" applyFill="1" applyBorder="1" applyAlignment="1">
      <alignment horizontal="center" vertical="center" wrapText="1"/>
    </xf>
    <xf numFmtId="0" fontId="17" fillId="6" borderId="29" xfId="0" applyFont="1" applyFill="1" applyBorder="1" applyAlignment="1">
      <alignment horizontal="center" vertical="center" wrapText="1"/>
    </xf>
    <xf numFmtId="0" fontId="17" fillId="6" borderId="0" xfId="0" applyFont="1" applyFill="1" applyAlignment="1">
      <alignment horizontal="center" vertical="center" wrapText="1"/>
    </xf>
    <xf numFmtId="0" fontId="1" fillId="6" borderId="19"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3" borderId="23" xfId="0" applyFont="1" applyFill="1" applyBorder="1" applyAlignment="1">
      <alignment horizontal="left"/>
    </xf>
    <xf numFmtId="0" fontId="1" fillId="3" borderId="0" xfId="0" applyFont="1" applyFill="1" applyAlignment="1">
      <alignment horizontal="left" vertical="center"/>
    </xf>
    <xf numFmtId="0" fontId="1" fillId="3" borderId="23" xfId="0" applyFont="1" applyFill="1" applyBorder="1" applyAlignment="1">
      <alignment horizontal="left" vertical="center"/>
    </xf>
    <xf numFmtId="0" fontId="2" fillId="3" borderId="23" xfId="0" applyFont="1" applyFill="1" applyBorder="1" applyAlignment="1">
      <alignment horizontal="left"/>
    </xf>
    <xf numFmtId="0" fontId="0" fillId="3" borderId="23" xfId="0" applyFill="1" applyBorder="1" applyAlignment="1">
      <alignment horizontal="left"/>
    </xf>
    <xf numFmtId="0" fontId="0" fillId="3" borderId="0" xfId="0" applyFill="1" applyAlignment="1">
      <alignment horizontal="left" vertical="center"/>
    </xf>
    <xf numFmtId="0" fontId="0" fillId="3" borderId="23" xfId="0" applyFill="1" applyBorder="1" applyAlignment="1">
      <alignment horizontal="left" vertical="center"/>
    </xf>
    <xf numFmtId="0" fontId="14" fillId="3" borderId="23" xfId="0" applyFont="1" applyFill="1" applyBorder="1" applyAlignment="1">
      <alignment horizontal="left" vertical="top"/>
    </xf>
    <xf numFmtId="0" fontId="14" fillId="0" borderId="23" xfId="0" applyFont="1" applyBorder="1" applyAlignment="1">
      <alignment horizontal="left"/>
    </xf>
    <xf numFmtId="0" fontId="0" fillId="0" borderId="1" xfId="0" applyBorder="1" applyAlignment="1">
      <alignment horizontal="center"/>
    </xf>
    <xf numFmtId="0" fontId="4" fillId="0" borderId="15" xfId="0" applyFont="1" applyBorder="1" applyAlignment="1">
      <alignment horizontal="left" wrapText="1"/>
    </xf>
    <xf numFmtId="0" fontId="4" fillId="0" borderId="16" xfId="0" applyFont="1" applyBorder="1" applyAlignment="1">
      <alignment horizontal="left" wrapText="1"/>
    </xf>
    <xf numFmtId="0" fontId="4" fillId="0" borderId="17" xfId="0" applyFont="1" applyBorder="1" applyAlignment="1">
      <alignment horizontal="left" wrapText="1"/>
    </xf>
    <xf numFmtId="1" fontId="5" fillId="0" borderId="0" xfId="0" applyNumberFormat="1" applyFont="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41201</xdr:rowOff>
    </xdr:from>
    <xdr:to>
      <xdr:col>1</xdr:col>
      <xdr:colOff>810039</xdr:colOff>
      <xdr:row>1</xdr:row>
      <xdr:rowOff>287007</xdr:rowOff>
    </xdr:to>
    <xdr:pic>
      <xdr:nvPicPr>
        <xdr:cNvPr id="3" name="Picture 2">
          <a:extLst>
            <a:ext uri="{FF2B5EF4-FFF2-40B4-BE49-F238E27FC236}">
              <a16:creationId xmlns:a16="http://schemas.microsoft.com/office/drawing/2014/main" id="{3D8EFB0E-EEBE-447A-AA1E-B4E459206571}"/>
            </a:ext>
          </a:extLst>
        </xdr:cNvPr>
        <xdr:cNvPicPr>
          <a:picLocks noChangeAspect="1"/>
        </xdr:cNvPicPr>
      </xdr:nvPicPr>
      <xdr:blipFill>
        <a:blip xmlns:r="http://schemas.openxmlformats.org/officeDocument/2006/relationships" r:embed="rId1"/>
        <a:stretch>
          <a:fillRect/>
        </a:stretch>
      </xdr:blipFill>
      <xdr:spPr>
        <a:xfrm>
          <a:off x="96820" y="41201"/>
          <a:ext cx="1208519" cy="680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96820</xdr:colOff>
      <xdr:row>0</xdr:row>
      <xdr:rowOff>41201</xdr:rowOff>
    </xdr:from>
    <xdr:to>
      <xdr:col>1</xdr:col>
      <xdr:colOff>695739</xdr:colOff>
      <xdr:row>1</xdr:row>
      <xdr:rowOff>256527</xdr:rowOff>
    </xdr:to>
    <xdr:pic>
      <xdr:nvPicPr>
        <xdr:cNvPr id="4" name="Picture 3">
          <a:extLst>
            <a:ext uri="{FF2B5EF4-FFF2-40B4-BE49-F238E27FC236}">
              <a16:creationId xmlns:a16="http://schemas.microsoft.com/office/drawing/2014/main" id="{511B5B22-5986-400F-BE11-E92D1061B4DE}"/>
            </a:ext>
          </a:extLst>
        </xdr:cNvPr>
        <xdr:cNvPicPr>
          <a:picLocks noChangeAspect="1"/>
        </xdr:cNvPicPr>
      </xdr:nvPicPr>
      <xdr:blipFill>
        <a:blip xmlns:r="http://schemas.openxmlformats.org/officeDocument/2006/relationships" r:embed="rId1"/>
        <a:stretch>
          <a:fillRect/>
        </a:stretch>
      </xdr:blipFill>
      <xdr:spPr>
        <a:xfrm>
          <a:off x="96820" y="41201"/>
          <a:ext cx="1208519" cy="6791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1371600</xdr:colOff>
      <xdr:row>1</xdr:row>
      <xdr:rowOff>267031</xdr:rowOff>
    </xdr:to>
    <xdr:pic>
      <xdr:nvPicPr>
        <xdr:cNvPr id="3" name="Picture 2">
          <a:extLst>
            <a:ext uri="{FF2B5EF4-FFF2-40B4-BE49-F238E27FC236}">
              <a16:creationId xmlns:a16="http://schemas.microsoft.com/office/drawing/2014/main" id="{8541733E-2380-40C0-9FDF-F9161AF8C93C}"/>
            </a:ext>
          </a:extLst>
        </xdr:cNvPr>
        <xdr:cNvPicPr>
          <a:picLocks noChangeAspect="1"/>
        </xdr:cNvPicPr>
      </xdr:nvPicPr>
      <xdr:blipFill>
        <a:blip xmlns:r="http://schemas.openxmlformats.org/officeDocument/2006/relationships" r:embed="rId1"/>
        <a:stretch>
          <a:fillRect/>
        </a:stretch>
      </xdr:blipFill>
      <xdr:spPr>
        <a:xfrm>
          <a:off x="96820" y="41200"/>
          <a:ext cx="1549100" cy="865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1371600</xdr:colOff>
      <xdr:row>1</xdr:row>
      <xdr:rowOff>457531</xdr:rowOff>
    </xdr:to>
    <xdr:pic>
      <xdr:nvPicPr>
        <xdr:cNvPr id="3" name="Picture 2">
          <a:extLst>
            <a:ext uri="{FF2B5EF4-FFF2-40B4-BE49-F238E27FC236}">
              <a16:creationId xmlns:a16="http://schemas.microsoft.com/office/drawing/2014/main" id="{65DB1D84-A5D0-4E89-A90E-5455FDBBF5E2}"/>
            </a:ext>
          </a:extLst>
        </xdr:cNvPr>
        <xdr:cNvPicPr>
          <a:picLocks noChangeAspect="1"/>
        </xdr:cNvPicPr>
      </xdr:nvPicPr>
      <xdr:blipFill>
        <a:blip xmlns:r="http://schemas.openxmlformats.org/officeDocument/2006/relationships" r:embed="rId1"/>
        <a:stretch>
          <a:fillRect/>
        </a:stretch>
      </xdr:blipFill>
      <xdr:spPr>
        <a:xfrm>
          <a:off x="96820" y="41200"/>
          <a:ext cx="1549100" cy="86591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K135"/>
  <sheetViews>
    <sheetView view="pageBreakPreview" zoomScale="70" zoomScaleNormal="100" zoomScaleSheetLayoutView="70" workbookViewId="0">
      <selection activeCell="B10" sqref="B1:B1048576"/>
    </sheetView>
  </sheetViews>
  <sheetFormatPr defaultRowHeight="14.6" x14ac:dyDescent="0.4"/>
  <cols>
    <col min="1" max="1" width="7.3046875" customWidth="1"/>
    <col min="2" max="2" width="52.84375" customWidth="1"/>
    <col min="3" max="3" width="36.84375" customWidth="1"/>
    <col min="5" max="5" width="8.3046875" bestFit="1" customWidth="1"/>
    <col min="6" max="6" width="26.4609375" customWidth="1"/>
    <col min="7" max="7" width="13.4609375" customWidth="1"/>
  </cols>
  <sheetData>
    <row r="1" spans="1:11" ht="38.4" customHeight="1" thickBot="1" x14ac:dyDescent="0.45">
      <c r="A1" s="93"/>
      <c r="B1" s="94"/>
      <c r="C1" s="97" t="s">
        <v>0</v>
      </c>
      <c r="D1" s="98"/>
      <c r="E1" s="98"/>
      <c r="F1" s="98"/>
      <c r="G1" s="99"/>
    </row>
    <row r="2" spans="1:11" ht="52.2" customHeight="1" thickBot="1" x14ac:dyDescent="0.45">
      <c r="A2" s="95"/>
      <c r="B2" s="96"/>
      <c r="C2" s="97" t="s">
        <v>172</v>
      </c>
      <c r="D2" s="98"/>
      <c r="E2" s="98"/>
      <c r="F2" s="98"/>
      <c r="G2" s="99"/>
    </row>
    <row r="3" spans="1:11" ht="60" customHeight="1" x14ac:dyDescent="0.4">
      <c r="A3" s="105" t="s">
        <v>1</v>
      </c>
      <c r="B3" s="106"/>
      <c r="C3" s="106"/>
      <c r="D3" s="106"/>
      <c r="E3" s="106"/>
      <c r="F3" s="106"/>
      <c r="G3" s="107"/>
    </row>
    <row r="4" spans="1:11" ht="18.45" x14ac:dyDescent="0.4">
      <c r="A4" s="108" t="s">
        <v>2</v>
      </c>
      <c r="B4" s="108"/>
      <c r="C4" s="108"/>
      <c r="D4" s="108"/>
      <c r="E4" s="108"/>
      <c r="F4" s="109" t="s">
        <v>3</v>
      </c>
      <c r="G4" s="109"/>
    </row>
    <row r="5" spans="1:11" ht="25.75" x14ac:dyDescent="0.4">
      <c r="A5" s="66" t="s">
        <v>4</v>
      </c>
      <c r="B5" s="66" t="s">
        <v>174</v>
      </c>
      <c r="C5" s="67" t="s">
        <v>5</v>
      </c>
      <c r="D5" s="67" t="s">
        <v>6</v>
      </c>
      <c r="E5" s="67" t="s">
        <v>7</v>
      </c>
      <c r="F5" s="67" t="s">
        <v>8</v>
      </c>
      <c r="G5" s="67" t="s">
        <v>9</v>
      </c>
    </row>
    <row r="6" spans="1:11" ht="171.65" customHeight="1" x14ac:dyDescent="0.4">
      <c r="A6" s="46">
        <v>1</v>
      </c>
      <c r="B6" s="47" t="s">
        <v>10</v>
      </c>
      <c r="C6" s="50" t="s">
        <v>11</v>
      </c>
      <c r="D6" s="48" t="s">
        <v>12</v>
      </c>
      <c r="E6" s="49">
        <v>200</v>
      </c>
      <c r="F6" s="46"/>
      <c r="G6" s="46"/>
    </row>
    <row r="7" spans="1:11" ht="70.2" customHeight="1" x14ac:dyDescent="0.4">
      <c r="A7" s="46">
        <v>2</v>
      </c>
      <c r="B7" s="47" t="s">
        <v>13</v>
      </c>
      <c r="C7" s="51" t="s">
        <v>14</v>
      </c>
      <c r="D7" s="48" t="s">
        <v>12</v>
      </c>
      <c r="E7" s="49">
        <v>200</v>
      </c>
      <c r="F7" s="46"/>
      <c r="G7" s="46"/>
    </row>
    <row r="8" spans="1:11" ht="72.900000000000006" x14ac:dyDescent="0.4">
      <c r="A8" s="46">
        <v>3</v>
      </c>
      <c r="B8" s="47" t="s">
        <v>15</v>
      </c>
      <c r="C8" s="50" t="s">
        <v>16</v>
      </c>
      <c r="D8" s="48" t="s">
        <v>12</v>
      </c>
      <c r="E8" s="49">
        <v>150</v>
      </c>
      <c r="F8" s="46"/>
      <c r="G8" s="46"/>
    </row>
    <row r="9" spans="1:11" ht="72.900000000000006" x14ac:dyDescent="0.4">
      <c r="A9" s="46">
        <v>4</v>
      </c>
      <c r="B9" s="47" t="s">
        <v>17</v>
      </c>
      <c r="C9" s="50" t="s">
        <v>18</v>
      </c>
      <c r="D9" s="48" t="s">
        <v>12</v>
      </c>
      <c r="E9" s="49">
        <v>150</v>
      </c>
      <c r="F9" s="46"/>
      <c r="G9" s="46"/>
    </row>
    <row r="10" spans="1:11" ht="58.3" x14ac:dyDescent="0.4">
      <c r="A10" s="46">
        <v>5</v>
      </c>
      <c r="B10" s="47" t="s">
        <v>19</v>
      </c>
      <c r="C10" s="50" t="s">
        <v>20</v>
      </c>
      <c r="D10" s="48" t="s">
        <v>21</v>
      </c>
      <c r="E10" s="49">
        <v>1980</v>
      </c>
      <c r="F10" s="46"/>
      <c r="G10" s="46"/>
    </row>
    <row r="11" spans="1:11" ht="43.75" x14ac:dyDescent="0.4">
      <c r="A11" s="46">
        <v>6</v>
      </c>
      <c r="B11" s="47" t="s">
        <v>22</v>
      </c>
      <c r="C11" s="50" t="s">
        <v>23</v>
      </c>
      <c r="D11" s="48" t="s">
        <v>12</v>
      </c>
      <c r="E11" s="49">
        <v>30</v>
      </c>
      <c r="F11" s="46"/>
      <c r="G11" s="46"/>
    </row>
    <row r="12" spans="1:11" ht="58.3" x14ac:dyDescent="0.4">
      <c r="A12" s="46">
        <v>7</v>
      </c>
      <c r="B12" s="47" t="s">
        <v>24</v>
      </c>
      <c r="C12" s="50" t="s">
        <v>25</v>
      </c>
      <c r="D12" s="48" t="s">
        <v>26</v>
      </c>
      <c r="E12" s="49">
        <v>10</v>
      </c>
      <c r="F12" s="46"/>
      <c r="G12" s="46"/>
      <c r="H12" s="45"/>
      <c r="I12" s="45"/>
      <c r="J12" s="45"/>
      <c r="K12" s="45"/>
    </row>
    <row r="13" spans="1:11" ht="43.75" x14ac:dyDescent="0.4">
      <c r="A13" s="46">
        <v>8</v>
      </c>
      <c r="B13" s="47" t="s">
        <v>27</v>
      </c>
      <c r="C13" s="50" t="s">
        <v>28</v>
      </c>
      <c r="D13" s="48" t="s">
        <v>21</v>
      </c>
      <c r="E13" s="49">
        <v>10</v>
      </c>
      <c r="F13" s="46"/>
      <c r="G13" s="46"/>
      <c r="H13" s="45"/>
      <c r="I13" s="45"/>
      <c r="J13" s="45"/>
      <c r="K13" s="45"/>
    </row>
    <row r="14" spans="1:11" ht="43.75" x14ac:dyDescent="0.4">
      <c r="A14" s="46">
        <v>9</v>
      </c>
      <c r="B14" s="47" t="s">
        <v>29</v>
      </c>
      <c r="C14" s="52" t="s">
        <v>30</v>
      </c>
      <c r="D14" s="48" t="s">
        <v>31</v>
      </c>
      <c r="E14" s="49">
        <v>10</v>
      </c>
      <c r="F14" s="46"/>
      <c r="G14" s="46"/>
    </row>
    <row r="15" spans="1:11" ht="43.75" x14ac:dyDescent="0.4">
      <c r="A15" s="46">
        <v>10</v>
      </c>
      <c r="B15" s="47" t="s">
        <v>32</v>
      </c>
      <c r="C15" s="53" t="s">
        <v>33</v>
      </c>
      <c r="D15" s="48" t="s">
        <v>171</v>
      </c>
      <c r="E15" s="49">
        <v>11000</v>
      </c>
      <c r="F15" s="46"/>
      <c r="G15" s="46"/>
    </row>
    <row r="16" spans="1:11" ht="43.75" x14ac:dyDescent="0.4">
      <c r="A16" s="46">
        <v>11</v>
      </c>
      <c r="B16" s="47" t="s">
        <v>34</v>
      </c>
      <c r="C16" s="53" t="s">
        <v>35</v>
      </c>
      <c r="D16" s="48" t="s">
        <v>31</v>
      </c>
      <c r="E16" s="49">
        <v>50</v>
      </c>
      <c r="F16" s="46"/>
      <c r="G16" s="46"/>
    </row>
    <row r="17" spans="1:7" ht="43.75" x14ac:dyDescent="0.4">
      <c r="A17" s="46">
        <v>12</v>
      </c>
      <c r="B17" s="47" t="s">
        <v>36</v>
      </c>
      <c r="C17" s="52" t="s">
        <v>37</v>
      </c>
      <c r="D17" s="48" t="s">
        <v>31</v>
      </c>
      <c r="E17" s="49">
        <v>12000</v>
      </c>
      <c r="F17" s="46"/>
      <c r="G17" s="46"/>
    </row>
    <row r="18" spans="1:7" ht="18.45" x14ac:dyDescent="0.5">
      <c r="A18" s="110" t="s">
        <v>38</v>
      </c>
      <c r="B18" s="110"/>
      <c r="C18" s="110"/>
      <c r="D18" s="110"/>
      <c r="E18" s="110"/>
      <c r="F18" s="110"/>
      <c r="G18" s="110"/>
    </row>
    <row r="19" spans="1:7" ht="25.75" x14ac:dyDescent="0.4">
      <c r="A19" s="66" t="s">
        <v>4</v>
      </c>
      <c r="B19" s="66" t="s">
        <v>174</v>
      </c>
      <c r="C19" s="67" t="s">
        <v>5</v>
      </c>
      <c r="D19" s="67" t="s">
        <v>6</v>
      </c>
      <c r="E19" s="67" t="s">
        <v>7</v>
      </c>
      <c r="F19" s="67" t="s">
        <v>8</v>
      </c>
      <c r="G19" s="67" t="s">
        <v>9</v>
      </c>
    </row>
    <row r="20" spans="1:7" ht="160.30000000000001" x14ac:dyDescent="0.4">
      <c r="A20" s="46">
        <v>1</v>
      </c>
      <c r="B20" s="47" t="s">
        <v>10</v>
      </c>
      <c r="C20" s="50" t="s">
        <v>11</v>
      </c>
      <c r="D20" s="48" t="s">
        <v>12</v>
      </c>
      <c r="E20" s="49">
        <v>150</v>
      </c>
      <c r="F20" s="46"/>
      <c r="G20" s="46"/>
    </row>
    <row r="21" spans="1:7" ht="43.75" x14ac:dyDescent="0.4">
      <c r="A21" s="46">
        <v>2</v>
      </c>
      <c r="B21" s="47" t="s">
        <v>13</v>
      </c>
      <c r="C21" s="51" t="s">
        <v>14</v>
      </c>
      <c r="D21" s="48" t="s">
        <v>12</v>
      </c>
      <c r="E21" s="49">
        <v>180</v>
      </c>
      <c r="F21" s="46"/>
      <c r="G21" s="46"/>
    </row>
    <row r="22" spans="1:7" ht="72.900000000000006" x14ac:dyDescent="0.4">
      <c r="A22" s="46">
        <v>3</v>
      </c>
      <c r="B22" s="47" t="s">
        <v>15</v>
      </c>
      <c r="C22" s="50" t="s">
        <v>16</v>
      </c>
      <c r="D22" s="48" t="s">
        <v>12</v>
      </c>
      <c r="E22" s="49">
        <v>150</v>
      </c>
      <c r="F22" s="46"/>
      <c r="G22" s="46"/>
    </row>
    <row r="23" spans="1:7" ht="72.900000000000006" x14ac:dyDescent="0.4">
      <c r="A23" s="46">
        <v>4</v>
      </c>
      <c r="B23" s="47" t="s">
        <v>17</v>
      </c>
      <c r="C23" s="50" t="s">
        <v>18</v>
      </c>
      <c r="D23" s="48" t="s">
        <v>12</v>
      </c>
      <c r="E23" s="49">
        <v>150</v>
      </c>
      <c r="F23" s="46"/>
      <c r="G23" s="46"/>
    </row>
    <row r="24" spans="1:7" ht="58.3" x14ac:dyDescent="0.4">
      <c r="A24" s="46">
        <v>5</v>
      </c>
      <c r="B24" s="47" t="s">
        <v>19</v>
      </c>
      <c r="C24" s="50" t="s">
        <v>20</v>
      </c>
      <c r="D24" s="48" t="s">
        <v>21</v>
      </c>
      <c r="E24" s="49">
        <v>1980</v>
      </c>
      <c r="F24" s="46"/>
      <c r="G24" s="46"/>
    </row>
    <row r="25" spans="1:7" ht="43.75" x14ac:dyDescent="0.4">
      <c r="A25" s="46">
        <v>6</v>
      </c>
      <c r="B25" s="47" t="s">
        <v>22</v>
      </c>
      <c r="C25" s="50" t="s">
        <v>23</v>
      </c>
      <c r="D25" s="48" t="s">
        <v>12</v>
      </c>
      <c r="E25" s="49">
        <v>30</v>
      </c>
      <c r="F25" s="46"/>
      <c r="G25" s="46"/>
    </row>
    <row r="26" spans="1:7" ht="43.75" x14ac:dyDescent="0.4">
      <c r="A26" s="46">
        <v>7</v>
      </c>
      <c r="B26" s="47" t="s">
        <v>39</v>
      </c>
      <c r="C26" s="50" t="s">
        <v>25</v>
      </c>
      <c r="D26" s="48" t="s">
        <v>26</v>
      </c>
      <c r="E26" s="49">
        <v>15</v>
      </c>
      <c r="F26" s="46"/>
      <c r="G26" s="46"/>
    </row>
    <row r="27" spans="1:7" ht="43.75" x14ac:dyDescent="0.4">
      <c r="A27" s="46">
        <v>8</v>
      </c>
      <c r="B27" s="47" t="s">
        <v>27</v>
      </c>
      <c r="C27" s="50" t="s">
        <v>28</v>
      </c>
      <c r="D27" s="48" t="s">
        <v>21</v>
      </c>
      <c r="E27" s="49">
        <v>10</v>
      </c>
      <c r="F27" s="46"/>
      <c r="G27" s="46"/>
    </row>
    <row r="28" spans="1:7" ht="43.75" x14ac:dyDescent="0.4">
      <c r="A28" s="46">
        <v>9</v>
      </c>
      <c r="B28" s="47" t="s">
        <v>29</v>
      </c>
      <c r="C28" s="52" t="s">
        <v>30</v>
      </c>
      <c r="D28" s="48" t="s">
        <v>31</v>
      </c>
      <c r="E28" s="49">
        <v>10</v>
      </c>
      <c r="F28" s="46"/>
      <c r="G28" s="46"/>
    </row>
    <row r="29" spans="1:7" ht="43.75" x14ac:dyDescent="0.4">
      <c r="A29" s="46">
        <v>10</v>
      </c>
      <c r="B29" s="47" t="s">
        <v>32</v>
      </c>
      <c r="C29" s="53" t="s">
        <v>33</v>
      </c>
      <c r="D29" s="48" t="s">
        <v>31</v>
      </c>
      <c r="E29" s="49">
        <v>11000</v>
      </c>
      <c r="F29" s="46"/>
      <c r="G29" s="46"/>
    </row>
    <row r="30" spans="1:7" ht="43.75" x14ac:dyDescent="0.4">
      <c r="A30" s="46">
        <v>11</v>
      </c>
      <c r="B30" s="47" t="s">
        <v>34</v>
      </c>
      <c r="C30" s="53" t="s">
        <v>35</v>
      </c>
      <c r="D30" s="48" t="s">
        <v>31</v>
      </c>
      <c r="E30" s="49">
        <v>50</v>
      </c>
      <c r="F30" s="46"/>
      <c r="G30" s="46"/>
    </row>
    <row r="31" spans="1:7" ht="43.75" x14ac:dyDescent="0.4">
      <c r="A31" s="46">
        <v>12</v>
      </c>
      <c r="B31" s="47" t="s">
        <v>36</v>
      </c>
      <c r="C31" s="52" t="s">
        <v>37</v>
      </c>
      <c r="D31" s="48" t="s">
        <v>31</v>
      </c>
      <c r="E31" s="49">
        <v>6000</v>
      </c>
      <c r="F31" s="46"/>
      <c r="G31" s="46"/>
    </row>
    <row r="32" spans="1:7" x14ac:dyDescent="0.4">
      <c r="A32" s="111" t="s">
        <v>40</v>
      </c>
      <c r="B32" s="111"/>
      <c r="C32" s="111"/>
      <c r="D32" s="111"/>
      <c r="E32" s="111"/>
      <c r="F32" s="111"/>
      <c r="G32" s="111"/>
    </row>
    <row r="33" spans="1:7" x14ac:dyDescent="0.4">
      <c r="A33" s="112"/>
      <c r="B33" s="112"/>
      <c r="C33" s="112"/>
      <c r="D33" s="112"/>
      <c r="E33" s="112"/>
      <c r="F33" s="112"/>
      <c r="G33" s="112"/>
    </row>
    <row r="34" spans="1:7" ht="25.75" x14ac:dyDescent="0.4">
      <c r="A34" s="66" t="s">
        <v>4</v>
      </c>
      <c r="B34" s="66" t="s">
        <v>174</v>
      </c>
      <c r="C34" s="67" t="s">
        <v>5</v>
      </c>
      <c r="D34" s="67" t="s">
        <v>6</v>
      </c>
      <c r="E34" s="67" t="s">
        <v>7</v>
      </c>
      <c r="F34" s="67" t="s">
        <v>8</v>
      </c>
      <c r="G34" s="67" t="s">
        <v>9</v>
      </c>
    </row>
    <row r="35" spans="1:7" ht="72.900000000000006" x14ac:dyDescent="0.4">
      <c r="A35" s="46">
        <v>1</v>
      </c>
      <c r="B35" s="47" t="s">
        <v>41</v>
      </c>
      <c r="C35" s="50" t="s">
        <v>20</v>
      </c>
      <c r="D35" s="56" t="s">
        <v>21</v>
      </c>
      <c r="E35" s="55">
        <v>2400</v>
      </c>
      <c r="F35" s="46"/>
      <c r="G35" s="46"/>
    </row>
    <row r="36" spans="1:7" ht="102" customHeight="1" x14ac:dyDescent="0.4">
      <c r="A36" s="46">
        <v>2</v>
      </c>
      <c r="B36" s="47" t="s">
        <v>42</v>
      </c>
      <c r="C36" s="50" t="s">
        <v>23</v>
      </c>
      <c r="D36" s="56" t="s">
        <v>12</v>
      </c>
      <c r="E36" s="55">
        <v>180</v>
      </c>
      <c r="F36" s="46"/>
      <c r="G36" s="46"/>
    </row>
    <row r="37" spans="1:7" ht="43.75" x14ac:dyDescent="0.4">
      <c r="A37" s="46">
        <v>3</v>
      </c>
      <c r="B37" s="47" t="s">
        <v>43</v>
      </c>
      <c r="C37" s="50" t="s">
        <v>25</v>
      </c>
      <c r="D37" s="56" t="s">
        <v>26</v>
      </c>
      <c r="E37" s="55">
        <v>20</v>
      </c>
      <c r="F37" s="46"/>
      <c r="G37" s="46"/>
    </row>
    <row r="38" spans="1:7" ht="58.3" x14ac:dyDescent="0.4">
      <c r="A38" s="46">
        <v>4</v>
      </c>
      <c r="B38" s="47" t="s">
        <v>44</v>
      </c>
      <c r="C38" s="50" t="s">
        <v>28</v>
      </c>
      <c r="D38" s="56" t="s">
        <v>21</v>
      </c>
      <c r="E38" s="55">
        <v>15</v>
      </c>
      <c r="F38" s="46"/>
      <c r="G38" s="46"/>
    </row>
    <row r="39" spans="1:7" ht="43.75" x14ac:dyDescent="0.4">
      <c r="A39" s="46">
        <v>5</v>
      </c>
      <c r="B39" s="47" t="s">
        <v>32</v>
      </c>
      <c r="C39" s="53" t="s">
        <v>33</v>
      </c>
      <c r="D39" s="56" t="s">
        <v>31</v>
      </c>
      <c r="E39" s="55">
        <v>10560</v>
      </c>
      <c r="F39" s="46"/>
      <c r="G39" s="46"/>
    </row>
    <row r="40" spans="1:7" ht="43.75" x14ac:dyDescent="0.4">
      <c r="A40" s="46">
        <v>6</v>
      </c>
      <c r="B40" s="47" t="s">
        <v>34</v>
      </c>
      <c r="C40" s="53" t="s">
        <v>35</v>
      </c>
      <c r="D40" s="56" t="s">
        <v>31</v>
      </c>
      <c r="E40" s="55">
        <v>50</v>
      </c>
      <c r="F40" s="46"/>
      <c r="G40" s="46"/>
    </row>
    <row r="41" spans="1:7" ht="43.75" x14ac:dyDescent="0.4">
      <c r="A41" s="46">
        <v>7</v>
      </c>
      <c r="B41" s="47" t="s">
        <v>36</v>
      </c>
      <c r="C41" s="52" t="s">
        <v>37</v>
      </c>
      <c r="D41" s="56" t="s">
        <v>31</v>
      </c>
      <c r="E41" s="55">
        <v>2500</v>
      </c>
      <c r="F41" s="46"/>
      <c r="G41" s="46"/>
    </row>
    <row r="42" spans="1:7" ht="18.45" x14ac:dyDescent="0.5">
      <c r="A42" s="110" t="s">
        <v>45</v>
      </c>
      <c r="B42" s="110"/>
      <c r="C42" s="110"/>
      <c r="D42" s="110"/>
      <c r="E42" s="110"/>
      <c r="F42" s="110"/>
      <c r="G42" s="110"/>
    </row>
    <row r="43" spans="1:7" ht="25.75" x14ac:dyDescent="0.4">
      <c r="A43" s="66" t="s">
        <v>4</v>
      </c>
      <c r="B43" s="66" t="s">
        <v>174</v>
      </c>
      <c r="C43" s="67" t="s">
        <v>5</v>
      </c>
      <c r="D43" s="67" t="s">
        <v>6</v>
      </c>
      <c r="E43" s="67" t="s">
        <v>7</v>
      </c>
      <c r="F43" s="67" t="s">
        <v>8</v>
      </c>
      <c r="G43" s="67" t="s">
        <v>9</v>
      </c>
    </row>
    <row r="44" spans="1:7" ht="160.30000000000001" x14ac:dyDescent="0.4">
      <c r="A44" s="46">
        <v>1</v>
      </c>
      <c r="B44" s="47" t="s">
        <v>46</v>
      </c>
      <c r="C44" s="50" t="s">
        <v>11</v>
      </c>
      <c r="D44" s="48" t="s">
        <v>12</v>
      </c>
      <c r="E44" s="49">
        <v>1800</v>
      </c>
      <c r="F44" s="46"/>
      <c r="G44" s="46"/>
    </row>
    <row r="45" spans="1:7" ht="72.900000000000006" x14ac:dyDescent="0.4">
      <c r="A45" s="46">
        <v>2</v>
      </c>
      <c r="B45" s="54" t="s">
        <v>15</v>
      </c>
      <c r="C45" s="50" t="s">
        <v>16</v>
      </c>
      <c r="D45" s="48" t="s">
        <v>12</v>
      </c>
      <c r="E45" s="49">
        <v>500</v>
      </c>
      <c r="F45" s="46"/>
      <c r="G45" s="46"/>
    </row>
    <row r="46" spans="1:7" ht="72.900000000000006" x14ac:dyDescent="0.4">
      <c r="A46" s="46">
        <v>3</v>
      </c>
      <c r="B46" s="47" t="s">
        <v>41</v>
      </c>
      <c r="C46" s="50" t="s">
        <v>20</v>
      </c>
      <c r="D46" s="56" t="s">
        <v>21</v>
      </c>
      <c r="E46" s="55">
        <v>1800</v>
      </c>
      <c r="F46" s="46"/>
      <c r="G46" s="46"/>
    </row>
    <row r="47" spans="1:7" ht="72.900000000000006" x14ac:dyDescent="0.4">
      <c r="A47" s="46">
        <v>4</v>
      </c>
      <c r="B47" s="47" t="s">
        <v>42</v>
      </c>
      <c r="C47" s="50" t="s">
        <v>23</v>
      </c>
      <c r="D47" s="56" t="s">
        <v>12</v>
      </c>
      <c r="E47" s="55">
        <v>90</v>
      </c>
      <c r="F47" s="46"/>
      <c r="G47" s="46"/>
    </row>
    <row r="48" spans="1:7" ht="43.75" x14ac:dyDescent="0.4">
      <c r="A48" s="46">
        <v>5</v>
      </c>
      <c r="B48" s="47" t="s">
        <v>43</v>
      </c>
      <c r="C48" s="50" t="s">
        <v>25</v>
      </c>
      <c r="D48" s="56" t="s">
        <v>26</v>
      </c>
      <c r="E48" s="55">
        <v>14</v>
      </c>
      <c r="F48" s="46"/>
      <c r="G48" s="46"/>
    </row>
    <row r="49" spans="1:7" ht="58.3" x14ac:dyDescent="0.4">
      <c r="A49" s="46">
        <v>6</v>
      </c>
      <c r="B49" s="47" t="s">
        <v>44</v>
      </c>
      <c r="C49" s="50" t="s">
        <v>28</v>
      </c>
      <c r="D49" s="56" t="s">
        <v>21</v>
      </c>
      <c r="E49" s="55">
        <v>15</v>
      </c>
      <c r="F49" s="46"/>
      <c r="G49" s="46"/>
    </row>
    <row r="50" spans="1:7" ht="43.75" x14ac:dyDescent="0.4">
      <c r="A50" s="46">
        <v>7</v>
      </c>
      <c r="B50" s="47" t="s">
        <v>32</v>
      </c>
      <c r="C50" s="53" t="s">
        <v>33</v>
      </c>
      <c r="D50" s="56" t="s">
        <v>31</v>
      </c>
      <c r="E50" s="55">
        <v>10000</v>
      </c>
      <c r="F50" s="46"/>
      <c r="G50" s="46"/>
    </row>
    <row r="51" spans="1:7" ht="43.75" x14ac:dyDescent="0.4">
      <c r="A51" s="46">
        <v>8</v>
      </c>
      <c r="B51" s="47" t="s">
        <v>34</v>
      </c>
      <c r="C51" s="53" t="s">
        <v>35</v>
      </c>
      <c r="D51" s="56" t="s">
        <v>31</v>
      </c>
      <c r="E51" s="55">
        <v>50</v>
      </c>
      <c r="F51" s="46"/>
      <c r="G51" s="46"/>
    </row>
    <row r="52" spans="1:7" ht="43.75" x14ac:dyDescent="0.4">
      <c r="A52" s="46">
        <v>9</v>
      </c>
      <c r="B52" s="47" t="s">
        <v>47</v>
      </c>
      <c r="C52" s="52" t="s">
        <v>37</v>
      </c>
      <c r="D52" s="56" t="s">
        <v>31</v>
      </c>
      <c r="E52" s="55">
        <v>5000</v>
      </c>
      <c r="F52" s="46"/>
      <c r="G52" s="46"/>
    </row>
    <row r="53" spans="1:7" ht="18.45" x14ac:dyDescent="0.5">
      <c r="A53" s="110" t="s">
        <v>48</v>
      </c>
      <c r="B53" s="110"/>
      <c r="C53" s="110"/>
      <c r="D53" s="110"/>
      <c r="E53" s="110"/>
      <c r="F53" s="110"/>
      <c r="G53" s="110"/>
    </row>
    <row r="54" spans="1:7" ht="25.75" x14ac:dyDescent="0.4">
      <c r="A54" s="66" t="s">
        <v>4</v>
      </c>
      <c r="B54" s="66" t="s">
        <v>174</v>
      </c>
      <c r="C54" s="67" t="s">
        <v>5</v>
      </c>
      <c r="D54" s="67" t="s">
        <v>6</v>
      </c>
      <c r="E54" s="67" t="s">
        <v>7</v>
      </c>
      <c r="F54" s="67" t="s">
        <v>8</v>
      </c>
      <c r="G54" s="67" t="s">
        <v>9</v>
      </c>
    </row>
    <row r="55" spans="1:7" ht="160.30000000000001" x14ac:dyDescent="0.4">
      <c r="A55" s="46">
        <v>1</v>
      </c>
      <c r="B55" s="47" t="s">
        <v>46</v>
      </c>
      <c r="C55" s="50" t="s">
        <v>11</v>
      </c>
      <c r="D55" s="48" t="s">
        <v>12</v>
      </c>
      <c r="E55" s="49">
        <v>150</v>
      </c>
      <c r="F55" s="46"/>
      <c r="G55" s="46"/>
    </row>
    <row r="56" spans="1:7" ht="72.900000000000006" x14ac:dyDescent="0.4">
      <c r="A56" s="46">
        <v>2</v>
      </c>
      <c r="B56" s="54" t="s">
        <v>15</v>
      </c>
      <c r="C56" s="50" t="s">
        <v>16</v>
      </c>
      <c r="D56" s="48" t="s">
        <v>12</v>
      </c>
      <c r="E56" s="49">
        <v>180</v>
      </c>
      <c r="F56" s="46"/>
      <c r="G56" s="46"/>
    </row>
    <row r="57" spans="1:7" ht="72.900000000000006" x14ac:dyDescent="0.4">
      <c r="A57" s="46">
        <v>3</v>
      </c>
      <c r="B57" s="47" t="s">
        <v>41</v>
      </c>
      <c r="C57" s="50" t="s">
        <v>20</v>
      </c>
      <c r="D57" s="56" t="s">
        <v>21</v>
      </c>
      <c r="E57" s="55">
        <v>1080</v>
      </c>
      <c r="F57" s="46"/>
      <c r="G57" s="46"/>
    </row>
    <row r="58" spans="1:7" ht="72.900000000000006" x14ac:dyDescent="0.4">
      <c r="A58" s="46">
        <v>4</v>
      </c>
      <c r="B58" s="47" t="s">
        <v>42</v>
      </c>
      <c r="C58" s="50" t="s">
        <v>23</v>
      </c>
      <c r="D58" s="56" t="s">
        <v>12</v>
      </c>
      <c r="E58" s="55">
        <v>50</v>
      </c>
      <c r="F58" s="46"/>
      <c r="G58" s="46"/>
    </row>
    <row r="59" spans="1:7" ht="43.75" x14ac:dyDescent="0.4">
      <c r="A59" s="46">
        <v>5</v>
      </c>
      <c r="B59" s="47" t="s">
        <v>43</v>
      </c>
      <c r="C59" s="50" t="s">
        <v>25</v>
      </c>
      <c r="D59" s="56" t="s">
        <v>26</v>
      </c>
      <c r="E59" s="55">
        <v>10</v>
      </c>
      <c r="F59" s="46"/>
      <c r="G59" s="46"/>
    </row>
    <row r="60" spans="1:7" ht="58.3" x14ac:dyDescent="0.4">
      <c r="A60" s="46">
        <v>6</v>
      </c>
      <c r="B60" s="47" t="s">
        <v>44</v>
      </c>
      <c r="C60" s="50" t="s">
        <v>28</v>
      </c>
      <c r="D60" s="56" t="s">
        <v>49</v>
      </c>
      <c r="E60" s="55">
        <v>10</v>
      </c>
      <c r="F60" s="46"/>
      <c r="G60" s="46"/>
    </row>
    <row r="61" spans="1:7" ht="43.75" x14ac:dyDescent="0.4">
      <c r="A61" s="46">
        <v>7</v>
      </c>
      <c r="B61" s="47" t="s">
        <v>32</v>
      </c>
      <c r="C61" s="53" t="s">
        <v>33</v>
      </c>
      <c r="D61" s="56" t="s">
        <v>31</v>
      </c>
      <c r="E61" s="55">
        <v>500</v>
      </c>
      <c r="F61" s="46"/>
      <c r="G61" s="46"/>
    </row>
    <row r="62" spans="1:7" ht="43.75" x14ac:dyDescent="0.4">
      <c r="A62" s="46">
        <v>8</v>
      </c>
      <c r="B62" s="47" t="s">
        <v>34</v>
      </c>
      <c r="C62" s="53" t="s">
        <v>35</v>
      </c>
      <c r="D62" s="56" t="s">
        <v>31</v>
      </c>
      <c r="E62" s="55">
        <v>35</v>
      </c>
      <c r="F62" s="46"/>
      <c r="G62" s="46"/>
    </row>
    <row r="63" spans="1:7" ht="43.75" x14ac:dyDescent="0.4">
      <c r="A63" s="46">
        <v>9</v>
      </c>
      <c r="B63" s="47" t="s">
        <v>47</v>
      </c>
      <c r="C63" s="52" t="s">
        <v>37</v>
      </c>
      <c r="D63" s="56" t="s">
        <v>31</v>
      </c>
      <c r="E63" s="55">
        <v>5200</v>
      </c>
      <c r="F63" s="46"/>
      <c r="G63" s="46"/>
    </row>
    <row r="64" spans="1:7" ht="18.45" x14ac:dyDescent="0.5">
      <c r="A64" s="110" t="s">
        <v>50</v>
      </c>
      <c r="B64" s="110"/>
      <c r="C64" s="110"/>
      <c r="D64" s="110"/>
      <c r="E64" s="110"/>
      <c r="F64" s="110"/>
      <c r="G64" s="110"/>
    </row>
    <row r="65" spans="1:7" ht="25.75" x14ac:dyDescent="0.4">
      <c r="A65" s="66" t="s">
        <v>4</v>
      </c>
      <c r="B65" s="66" t="s">
        <v>174</v>
      </c>
      <c r="C65" s="67" t="s">
        <v>5</v>
      </c>
      <c r="D65" s="67" t="s">
        <v>6</v>
      </c>
      <c r="E65" s="67" t="s">
        <v>7</v>
      </c>
      <c r="F65" s="67" t="s">
        <v>8</v>
      </c>
      <c r="G65" s="67" t="s">
        <v>9</v>
      </c>
    </row>
    <row r="66" spans="1:7" ht="72.900000000000006" x14ac:dyDescent="0.4">
      <c r="A66" s="46">
        <v>1</v>
      </c>
      <c r="B66" s="47" t="s">
        <v>41</v>
      </c>
      <c r="C66" s="50" t="s">
        <v>20</v>
      </c>
      <c r="D66" s="56" t="s">
        <v>21</v>
      </c>
      <c r="E66" s="55">
        <v>1200</v>
      </c>
      <c r="F66" s="46"/>
      <c r="G66" s="46"/>
    </row>
    <row r="67" spans="1:7" ht="72.900000000000006" x14ac:dyDescent="0.4">
      <c r="A67" s="46">
        <v>2</v>
      </c>
      <c r="B67" s="47" t="s">
        <v>42</v>
      </c>
      <c r="C67" s="50" t="s">
        <v>23</v>
      </c>
      <c r="D67" s="56" t="s">
        <v>12</v>
      </c>
      <c r="E67" s="55">
        <v>50</v>
      </c>
      <c r="F67" s="46"/>
      <c r="G67" s="46"/>
    </row>
    <row r="68" spans="1:7" ht="43.75" x14ac:dyDescent="0.4">
      <c r="A68" s="46">
        <v>3</v>
      </c>
      <c r="B68" s="47" t="s">
        <v>43</v>
      </c>
      <c r="C68" s="50" t="s">
        <v>25</v>
      </c>
      <c r="D68" s="56" t="s">
        <v>26</v>
      </c>
      <c r="E68" s="55">
        <v>10</v>
      </c>
      <c r="F68" s="46"/>
      <c r="G68" s="46"/>
    </row>
    <row r="69" spans="1:7" ht="58.3" x14ac:dyDescent="0.4">
      <c r="A69" s="46">
        <v>4</v>
      </c>
      <c r="B69" s="47" t="s">
        <v>44</v>
      </c>
      <c r="C69" s="50" t="s">
        <v>28</v>
      </c>
      <c r="D69" s="56" t="s">
        <v>49</v>
      </c>
      <c r="E69" s="55">
        <v>10</v>
      </c>
      <c r="F69" s="46"/>
      <c r="G69" s="46"/>
    </row>
    <row r="70" spans="1:7" ht="43.75" x14ac:dyDescent="0.4">
      <c r="A70" s="46">
        <v>5</v>
      </c>
      <c r="B70" s="47" t="s">
        <v>32</v>
      </c>
      <c r="C70" s="53" t="s">
        <v>33</v>
      </c>
      <c r="D70" s="56" t="s">
        <v>31</v>
      </c>
      <c r="E70" s="55">
        <v>5200</v>
      </c>
      <c r="F70" s="46"/>
      <c r="G70" s="46"/>
    </row>
    <row r="71" spans="1:7" ht="43.75" x14ac:dyDescent="0.4">
      <c r="A71" s="46">
        <v>6</v>
      </c>
      <c r="B71" s="47" t="s">
        <v>34</v>
      </c>
      <c r="C71" s="53" t="s">
        <v>35</v>
      </c>
      <c r="D71" s="56" t="s">
        <v>31</v>
      </c>
      <c r="E71" s="55">
        <v>50</v>
      </c>
      <c r="F71" s="46"/>
      <c r="G71" s="46"/>
    </row>
    <row r="72" spans="1:7" ht="43.75" x14ac:dyDescent="0.4">
      <c r="A72" s="46">
        <v>7</v>
      </c>
      <c r="B72" s="47" t="s">
        <v>36</v>
      </c>
      <c r="C72" s="52" t="s">
        <v>37</v>
      </c>
      <c r="D72" s="56" t="s">
        <v>31</v>
      </c>
      <c r="E72" s="55">
        <v>2500</v>
      </c>
      <c r="F72" s="46"/>
      <c r="G72" s="46"/>
    </row>
    <row r="73" spans="1:7" ht="18.45" x14ac:dyDescent="0.5">
      <c r="A73" s="110" t="s">
        <v>51</v>
      </c>
      <c r="B73" s="110"/>
      <c r="C73" s="110"/>
      <c r="D73" s="110"/>
      <c r="E73" s="110"/>
      <c r="F73" s="110"/>
      <c r="G73" s="110"/>
    </row>
    <row r="74" spans="1:7" ht="25.75" x14ac:dyDescent="0.4">
      <c r="A74" s="66" t="s">
        <v>4</v>
      </c>
      <c r="B74" s="66" t="s">
        <v>174</v>
      </c>
      <c r="C74" s="67" t="s">
        <v>5</v>
      </c>
      <c r="D74" s="67" t="s">
        <v>6</v>
      </c>
      <c r="E74" s="67" t="s">
        <v>7</v>
      </c>
      <c r="F74" s="67" t="s">
        <v>8</v>
      </c>
      <c r="G74" s="67" t="s">
        <v>9</v>
      </c>
    </row>
    <row r="75" spans="1:7" ht="72.900000000000006" x14ac:dyDescent="0.4">
      <c r="A75" s="46">
        <v>1</v>
      </c>
      <c r="B75" s="47" t="s">
        <v>41</v>
      </c>
      <c r="C75" s="50" t="s">
        <v>20</v>
      </c>
      <c r="D75" s="56" t="s">
        <v>21</v>
      </c>
      <c r="E75" s="55">
        <v>2400</v>
      </c>
      <c r="F75" s="46"/>
      <c r="G75" s="46"/>
    </row>
    <row r="76" spans="1:7" ht="72.900000000000006" x14ac:dyDescent="0.4">
      <c r="A76" s="46">
        <v>2</v>
      </c>
      <c r="B76" s="47" t="s">
        <v>42</v>
      </c>
      <c r="C76" s="50" t="s">
        <v>23</v>
      </c>
      <c r="D76" s="56" t="s">
        <v>12</v>
      </c>
      <c r="E76" s="55">
        <v>50</v>
      </c>
      <c r="F76" s="46"/>
      <c r="G76" s="46"/>
    </row>
    <row r="77" spans="1:7" ht="43.75" x14ac:dyDescent="0.4">
      <c r="A77" s="46">
        <v>3</v>
      </c>
      <c r="B77" s="47" t="s">
        <v>43</v>
      </c>
      <c r="C77" s="50" t="s">
        <v>25</v>
      </c>
      <c r="D77" s="56" t="s">
        <v>26</v>
      </c>
      <c r="E77" s="55">
        <v>10</v>
      </c>
      <c r="F77" s="46"/>
      <c r="G77" s="46"/>
    </row>
    <row r="78" spans="1:7" ht="58.3" x14ac:dyDescent="0.4">
      <c r="A78" s="46">
        <v>4</v>
      </c>
      <c r="B78" s="47" t="s">
        <v>44</v>
      </c>
      <c r="C78" s="50" t="s">
        <v>28</v>
      </c>
      <c r="D78" s="56" t="s">
        <v>49</v>
      </c>
      <c r="E78" s="55">
        <v>15</v>
      </c>
      <c r="F78" s="46"/>
      <c r="G78" s="46"/>
    </row>
    <row r="79" spans="1:7" ht="43.75" x14ac:dyDescent="0.4">
      <c r="A79" s="46">
        <v>5</v>
      </c>
      <c r="B79" s="47" t="s">
        <v>32</v>
      </c>
      <c r="C79" s="53" t="s">
        <v>33</v>
      </c>
      <c r="D79" s="56" t="s">
        <v>31</v>
      </c>
      <c r="E79" s="55">
        <v>10560</v>
      </c>
      <c r="F79" s="46"/>
      <c r="G79" s="46"/>
    </row>
    <row r="80" spans="1:7" ht="43.75" x14ac:dyDescent="0.4">
      <c r="A80" s="46">
        <v>6</v>
      </c>
      <c r="B80" s="47" t="s">
        <v>34</v>
      </c>
      <c r="C80" s="53" t="s">
        <v>35</v>
      </c>
      <c r="D80" s="56" t="s">
        <v>31</v>
      </c>
      <c r="E80" s="55">
        <v>70</v>
      </c>
      <c r="F80" s="46"/>
      <c r="G80" s="46"/>
    </row>
    <row r="81" spans="1:7" ht="43.75" x14ac:dyDescent="0.4">
      <c r="A81" s="46">
        <v>7</v>
      </c>
      <c r="B81" s="47" t="s">
        <v>36</v>
      </c>
      <c r="C81" s="52" t="s">
        <v>37</v>
      </c>
      <c r="D81" s="56" t="s">
        <v>31</v>
      </c>
      <c r="E81" s="55">
        <v>2600</v>
      </c>
      <c r="F81" s="46"/>
      <c r="G81" s="46"/>
    </row>
    <row r="82" spans="1:7" ht="18.45" x14ac:dyDescent="0.5">
      <c r="A82" s="110" t="s">
        <v>52</v>
      </c>
      <c r="B82" s="110"/>
      <c r="C82" s="110"/>
      <c r="D82" s="110"/>
      <c r="E82" s="110"/>
      <c r="F82" s="110"/>
      <c r="G82" s="110"/>
    </row>
    <row r="83" spans="1:7" ht="25.75" x14ac:dyDescent="0.4">
      <c r="A83" s="66" t="s">
        <v>4</v>
      </c>
      <c r="B83" s="66" t="s">
        <v>174</v>
      </c>
      <c r="C83" s="67" t="s">
        <v>5</v>
      </c>
      <c r="D83" s="67" t="s">
        <v>6</v>
      </c>
      <c r="E83" s="67" t="s">
        <v>7</v>
      </c>
      <c r="F83" s="67" t="s">
        <v>8</v>
      </c>
      <c r="G83" s="67" t="s">
        <v>9</v>
      </c>
    </row>
    <row r="84" spans="1:7" ht="72.900000000000006" x14ac:dyDescent="0.4">
      <c r="A84" s="46">
        <v>1</v>
      </c>
      <c r="B84" s="47" t="s">
        <v>41</v>
      </c>
      <c r="C84" s="50" t="s">
        <v>20</v>
      </c>
      <c r="D84" s="48" t="s">
        <v>12</v>
      </c>
      <c r="E84" s="55">
        <v>1100</v>
      </c>
      <c r="F84" s="46"/>
      <c r="G84" s="46"/>
    </row>
    <row r="85" spans="1:7" ht="72.900000000000006" x14ac:dyDescent="0.4">
      <c r="A85" s="46">
        <v>2</v>
      </c>
      <c r="B85" s="47" t="s">
        <v>42</v>
      </c>
      <c r="C85" s="50" t="s">
        <v>23</v>
      </c>
      <c r="D85" s="48" t="s">
        <v>12</v>
      </c>
      <c r="E85" s="55">
        <v>40</v>
      </c>
      <c r="F85" s="46"/>
      <c r="G85" s="46"/>
    </row>
    <row r="86" spans="1:7" ht="43.75" x14ac:dyDescent="0.4">
      <c r="A86" s="46">
        <v>3</v>
      </c>
      <c r="B86" s="47" t="s">
        <v>43</v>
      </c>
      <c r="C86" s="50" t="s">
        <v>25</v>
      </c>
      <c r="D86" s="48" t="s">
        <v>12</v>
      </c>
      <c r="E86" s="55">
        <v>15</v>
      </c>
      <c r="F86" s="46"/>
      <c r="G86" s="46"/>
    </row>
    <row r="87" spans="1:7" ht="58.3" x14ac:dyDescent="0.4">
      <c r="A87" s="46">
        <v>4</v>
      </c>
      <c r="B87" s="47" t="s">
        <v>44</v>
      </c>
      <c r="C87" s="50" t="s">
        <v>28</v>
      </c>
      <c r="D87" s="48" t="s">
        <v>12</v>
      </c>
      <c r="E87" s="55">
        <v>10</v>
      </c>
      <c r="F87" s="46"/>
      <c r="G87" s="46"/>
    </row>
    <row r="88" spans="1:7" ht="43.75" x14ac:dyDescent="0.4">
      <c r="A88" s="46">
        <v>5</v>
      </c>
      <c r="B88" s="47" t="s">
        <v>32</v>
      </c>
      <c r="C88" s="53" t="s">
        <v>33</v>
      </c>
      <c r="D88" s="48" t="s">
        <v>21</v>
      </c>
      <c r="E88" s="55">
        <v>2650</v>
      </c>
      <c r="F88" s="46"/>
      <c r="G88" s="46"/>
    </row>
    <row r="89" spans="1:7" ht="43.75" x14ac:dyDescent="0.4">
      <c r="A89" s="46">
        <v>6</v>
      </c>
      <c r="B89" s="47" t="s">
        <v>34</v>
      </c>
      <c r="C89" s="53" t="s">
        <v>35</v>
      </c>
      <c r="D89" s="48" t="s">
        <v>12</v>
      </c>
      <c r="E89" s="55">
        <v>35</v>
      </c>
      <c r="F89" s="46"/>
      <c r="G89" s="46"/>
    </row>
    <row r="90" spans="1:7" ht="43.75" x14ac:dyDescent="0.4">
      <c r="A90" s="46">
        <v>7</v>
      </c>
      <c r="B90" s="47" t="s">
        <v>36</v>
      </c>
      <c r="C90" s="52" t="s">
        <v>37</v>
      </c>
      <c r="D90" s="48" t="s">
        <v>26</v>
      </c>
      <c r="E90" s="55">
        <v>4800</v>
      </c>
      <c r="F90" s="46"/>
      <c r="G90" s="46"/>
    </row>
    <row r="91" spans="1:7" ht="15.9" x14ac:dyDescent="0.45">
      <c r="A91" s="113" t="s">
        <v>53</v>
      </c>
      <c r="B91" s="113"/>
      <c r="C91" s="113"/>
      <c r="D91" s="113"/>
      <c r="E91" s="113"/>
      <c r="F91" s="113"/>
      <c r="G91" s="113"/>
    </row>
    <row r="92" spans="1:7" ht="25.75" x14ac:dyDescent="0.4">
      <c r="A92" s="66" t="s">
        <v>4</v>
      </c>
      <c r="B92" s="66" t="s">
        <v>174</v>
      </c>
      <c r="C92" s="67" t="s">
        <v>5</v>
      </c>
      <c r="D92" s="67" t="s">
        <v>6</v>
      </c>
      <c r="E92" s="67" t="s">
        <v>7</v>
      </c>
      <c r="F92" s="67" t="s">
        <v>8</v>
      </c>
      <c r="G92" s="67" t="s">
        <v>9</v>
      </c>
    </row>
    <row r="93" spans="1:7" ht="72.900000000000006" x14ac:dyDescent="0.4">
      <c r="A93" s="46">
        <v>1</v>
      </c>
      <c r="B93" s="47" t="s">
        <v>41</v>
      </c>
      <c r="C93" s="50" t="s">
        <v>20</v>
      </c>
      <c r="D93" s="56" t="s">
        <v>21</v>
      </c>
      <c r="E93" s="55">
        <v>800</v>
      </c>
      <c r="F93" s="46"/>
      <c r="G93" s="46"/>
    </row>
    <row r="94" spans="1:7" ht="43.75" x14ac:dyDescent="0.4">
      <c r="A94" s="46">
        <v>2</v>
      </c>
      <c r="B94" s="47" t="s">
        <v>43</v>
      </c>
      <c r="C94" s="50" t="s">
        <v>25</v>
      </c>
      <c r="D94" s="56" t="s">
        <v>26</v>
      </c>
      <c r="E94" s="55">
        <v>10</v>
      </c>
      <c r="F94" s="46"/>
      <c r="G94" s="46"/>
    </row>
    <row r="95" spans="1:7" ht="58.3" x14ac:dyDescent="0.4">
      <c r="A95" s="46">
        <v>3</v>
      </c>
      <c r="B95" s="47" t="s">
        <v>44</v>
      </c>
      <c r="C95" s="50" t="s">
        <v>28</v>
      </c>
      <c r="D95" s="56" t="s">
        <v>49</v>
      </c>
      <c r="E95" s="55">
        <v>15</v>
      </c>
      <c r="F95" s="46"/>
      <c r="G95" s="46"/>
    </row>
    <row r="96" spans="1:7" ht="43.75" x14ac:dyDescent="0.4">
      <c r="A96" s="46">
        <v>4</v>
      </c>
      <c r="B96" s="47" t="s">
        <v>32</v>
      </c>
      <c r="C96" s="53" t="s">
        <v>33</v>
      </c>
      <c r="D96" s="56" t="s">
        <v>31</v>
      </c>
      <c r="E96" s="55">
        <v>8250</v>
      </c>
      <c r="F96" s="46"/>
      <c r="G96" s="46"/>
    </row>
    <row r="97" spans="1:7" ht="43.75" x14ac:dyDescent="0.4">
      <c r="A97" s="46">
        <v>5</v>
      </c>
      <c r="B97" s="47" t="s">
        <v>34</v>
      </c>
      <c r="C97" s="53" t="s">
        <v>35</v>
      </c>
      <c r="D97" s="56" t="s">
        <v>31</v>
      </c>
      <c r="E97" s="55">
        <v>50</v>
      </c>
      <c r="F97" s="46"/>
      <c r="G97" s="46"/>
    </row>
    <row r="98" spans="1:7" ht="43.75" x14ac:dyDescent="0.4">
      <c r="A98" s="46">
        <v>6</v>
      </c>
      <c r="B98" s="47" t="s">
        <v>36</v>
      </c>
      <c r="C98" s="52" t="s">
        <v>37</v>
      </c>
      <c r="D98" s="56" t="s">
        <v>31</v>
      </c>
      <c r="E98" s="55">
        <v>500</v>
      </c>
      <c r="F98" s="46"/>
      <c r="G98" s="46"/>
    </row>
    <row r="99" spans="1:7" x14ac:dyDescent="0.4">
      <c r="A99" s="88" t="s">
        <v>54</v>
      </c>
      <c r="B99" s="88"/>
      <c r="C99" s="88"/>
      <c r="D99" s="88"/>
      <c r="E99" s="88"/>
      <c r="F99" s="88"/>
      <c r="G99" s="88"/>
    </row>
    <row r="100" spans="1:7" ht="25.75" x14ac:dyDescent="0.4">
      <c r="A100" s="66" t="s">
        <v>4</v>
      </c>
      <c r="B100" s="66" t="s">
        <v>174</v>
      </c>
      <c r="C100" s="67" t="s">
        <v>5</v>
      </c>
      <c r="D100" s="67" t="s">
        <v>6</v>
      </c>
      <c r="E100" s="67" t="s">
        <v>7</v>
      </c>
      <c r="F100" s="67" t="s">
        <v>8</v>
      </c>
      <c r="G100" s="67" t="s">
        <v>9</v>
      </c>
    </row>
    <row r="101" spans="1:7" ht="72.900000000000006" x14ac:dyDescent="0.4">
      <c r="A101" s="46">
        <v>1</v>
      </c>
      <c r="B101" s="47" t="s">
        <v>41</v>
      </c>
      <c r="C101" s="50" t="s">
        <v>20</v>
      </c>
      <c r="D101" s="56" t="s">
        <v>21</v>
      </c>
      <c r="E101" s="55">
        <v>1000</v>
      </c>
      <c r="F101" s="46"/>
      <c r="G101" s="46"/>
    </row>
    <row r="102" spans="1:7" ht="43.75" x14ac:dyDescent="0.4">
      <c r="A102" s="46">
        <v>2</v>
      </c>
      <c r="B102" s="47" t="s">
        <v>43</v>
      </c>
      <c r="C102" s="50" t="s">
        <v>25</v>
      </c>
      <c r="D102" s="56" t="s">
        <v>26</v>
      </c>
      <c r="E102" s="55">
        <v>10</v>
      </c>
      <c r="F102" s="46"/>
      <c r="G102" s="46"/>
    </row>
    <row r="103" spans="1:7" ht="58.3" x14ac:dyDescent="0.4">
      <c r="A103" s="46">
        <v>3</v>
      </c>
      <c r="B103" s="47" t="s">
        <v>44</v>
      </c>
      <c r="C103" s="50" t="s">
        <v>28</v>
      </c>
      <c r="D103" s="56" t="s">
        <v>49</v>
      </c>
      <c r="E103" s="55">
        <v>10</v>
      </c>
      <c r="F103" s="46"/>
      <c r="G103" s="46"/>
    </row>
    <row r="104" spans="1:7" ht="43.75" x14ac:dyDescent="0.4">
      <c r="A104" s="46">
        <v>4</v>
      </c>
      <c r="B104" s="47" t="s">
        <v>32</v>
      </c>
      <c r="C104" s="53" t="s">
        <v>33</v>
      </c>
      <c r="D104" s="56" t="s">
        <v>31</v>
      </c>
      <c r="E104" s="55">
        <v>8250</v>
      </c>
      <c r="F104" s="46"/>
      <c r="G104" s="46"/>
    </row>
    <row r="105" spans="1:7" ht="43.75" x14ac:dyDescent="0.4">
      <c r="A105" s="46">
        <v>5</v>
      </c>
      <c r="B105" s="47" t="s">
        <v>34</v>
      </c>
      <c r="C105" s="53" t="s">
        <v>35</v>
      </c>
      <c r="D105" s="56" t="s">
        <v>31</v>
      </c>
      <c r="E105" s="55">
        <v>50</v>
      </c>
      <c r="F105" s="46"/>
      <c r="G105" s="46"/>
    </row>
    <row r="106" spans="1:7" ht="43.75" x14ac:dyDescent="0.4">
      <c r="A106" s="46">
        <v>6</v>
      </c>
      <c r="B106" s="47" t="s">
        <v>36</v>
      </c>
      <c r="C106" s="52" t="s">
        <v>37</v>
      </c>
      <c r="D106" s="56" t="s">
        <v>31</v>
      </c>
      <c r="E106" s="55">
        <v>500</v>
      </c>
      <c r="F106" s="46"/>
      <c r="G106" s="46"/>
    </row>
    <row r="107" spans="1:7" x14ac:dyDescent="0.4">
      <c r="A107" s="88" t="s">
        <v>55</v>
      </c>
      <c r="B107" s="88"/>
      <c r="C107" s="88"/>
      <c r="D107" s="88"/>
      <c r="E107" s="88"/>
      <c r="F107" s="88"/>
      <c r="G107" s="88"/>
    </row>
    <row r="108" spans="1:7" ht="25.75" x14ac:dyDescent="0.4">
      <c r="A108" s="66" t="s">
        <v>4</v>
      </c>
      <c r="B108" s="66" t="s">
        <v>174</v>
      </c>
      <c r="C108" s="67" t="s">
        <v>5</v>
      </c>
      <c r="D108" s="67" t="s">
        <v>6</v>
      </c>
      <c r="E108" s="67" t="s">
        <v>7</v>
      </c>
      <c r="F108" s="67" t="s">
        <v>8</v>
      </c>
      <c r="G108" s="67" t="s">
        <v>9</v>
      </c>
    </row>
    <row r="109" spans="1:7" ht="72.900000000000006" x14ac:dyDescent="0.4">
      <c r="A109" s="46">
        <v>1</v>
      </c>
      <c r="B109" s="47" t="s">
        <v>41</v>
      </c>
      <c r="C109" s="50" t="s">
        <v>20</v>
      </c>
      <c r="D109" s="56" t="s">
        <v>21</v>
      </c>
      <c r="E109" s="55">
        <v>1000</v>
      </c>
      <c r="F109" s="46"/>
      <c r="G109" s="46"/>
    </row>
    <row r="110" spans="1:7" ht="43.75" x14ac:dyDescent="0.4">
      <c r="A110" s="46">
        <v>2</v>
      </c>
      <c r="B110" s="47" t="s">
        <v>43</v>
      </c>
      <c r="C110" s="50" t="s">
        <v>25</v>
      </c>
      <c r="D110" s="56" t="s">
        <v>26</v>
      </c>
      <c r="E110" s="55">
        <v>10</v>
      </c>
      <c r="F110" s="46"/>
      <c r="G110" s="46"/>
    </row>
    <row r="111" spans="1:7" ht="58.3" x14ac:dyDescent="0.4">
      <c r="A111" s="46">
        <v>3</v>
      </c>
      <c r="B111" s="47" t="s">
        <v>44</v>
      </c>
      <c r="C111" s="50" t="s">
        <v>28</v>
      </c>
      <c r="D111" s="56" t="s">
        <v>49</v>
      </c>
      <c r="E111" s="55">
        <v>10</v>
      </c>
      <c r="F111" s="46"/>
      <c r="G111" s="46"/>
    </row>
    <row r="112" spans="1:7" ht="43.75" x14ac:dyDescent="0.4">
      <c r="A112" s="46">
        <v>4</v>
      </c>
      <c r="B112" s="47" t="s">
        <v>32</v>
      </c>
      <c r="C112" s="53" t="s">
        <v>33</v>
      </c>
      <c r="D112" s="56" t="s">
        <v>31</v>
      </c>
      <c r="E112" s="55">
        <v>8250</v>
      </c>
      <c r="F112" s="46"/>
      <c r="G112" s="46"/>
    </row>
    <row r="113" spans="1:7" ht="43.75" x14ac:dyDescent="0.4">
      <c r="A113" s="46">
        <v>5</v>
      </c>
      <c r="B113" s="47" t="s">
        <v>34</v>
      </c>
      <c r="C113" s="53" t="s">
        <v>35</v>
      </c>
      <c r="D113" s="56" t="s">
        <v>31</v>
      </c>
      <c r="E113" s="55">
        <v>50</v>
      </c>
      <c r="F113" s="46"/>
      <c r="G113" s="46"/>
    </row>
    <row r="114" spans="1:7" ht="43.75" x14ac:dyDescent="0.4">
      <c r="A114" s="46">
        <v>6</v>
      </c>
      <c r="B114" s="47" t="s">
        <v>36</v>
      </c>
      <c r="C114" s="52" t="s">
        <v>37</v>
      </c>
      <c r="D114" s="56" t="s">
        <v>31</v>
      </c>
      <c r="E114" s="55">
        <v>500</v>
      </c>
      <c r="F114" s="46"/>
      <c r="G114" s="46"/>
    </row>
    <row r="115" spans="1:7" ht="18.45" x14ac:dyDescent="0.5">
      <c r="A115" s="65" t="s">
        <v>56</v>
      </c>
      <c r="B115" s="71"/>
      <c r="C115" s="65"/>
      <c r="D115" s="65"/>
      <c r="E115" s="65"/>
      <c r="F115" s="65"/>
      <c r="G115" s="65"/>
    </row>
    <row r="116" spans="1:7" ht="25.75" x14ac:dyDescent="0.4">
      <c r="A116" s="66" t="s">
        <v>4</v>
      </c>
      <c r="B116" s="66" t="s">
        <v>174</v>
      </c>
      <c r="C116" s="67" t="s">
        <v>5</v>
      </c>
      <c r="D116" s="67" t="s">
        <v>6</v>
      </c>
      <c r="E116" s="67" t="s">
        <v>7</v>
      </c>
      <c r="F116" s="67" t="s">
        <v>8</v>
      </c>
      <c r="G116" s="67" t="s">
        <v>9</v>
      </c>
    </row>
    <row r="117" spans="1:7" ht="72.900000000000006" x14ac:dyDescent="0.4">
      <c r="A117" s="46">
        <v>1</v>
      </c>
      <c r="B117" s="47" t="s">
        <v>41</v>
      </c>
      <c r="C117" s="50" t="s">
        <v>20</v>
      </c>
      <c r="D117" s="56" t="s">
        <v>21</v>
      </c>
      <c r="E117" s="55">
        <v>800</v>
      </c>
      <c r="F117" s="46"/>
      <c r="G117" s="46"/>
    </row>
    <row r="118" spans="1:7" ht="72.900000000000006" x14ac:dyDescent="0.4">
      <c r="A118" s="46">
        <v>2</v>
      </c>
      <c r="B118" s="47" t="s">
        <v>42</v>
      </c>
      <c r="C118" s="50" t="s">
        <v>23</v>
      </c>
      <c r="D118" s="56" t="s">
        <v>12</v>
      </c>
      <c r="E118" s="55">
        <v>80</v>
      </c>
      <c r="F118" s="46"/>
      <c r="G118" s="46"/>
    </row>
    <row r="119" spans="1:7" ht="43.75" x14ac:dyDescent="0.4">
      <c r="A119" s="46">
        <v>3</v>
      </c>
      <c r="B119" s="47" t="s">
        <v>43</v>
      </c>
      <c r="C119" s="50" t="s">
        <v>25</v>
      </c>
      <c r="D119" s="56" t="s">
        <v>26</v>
      </c>
      <c r="E119" s="55">
        <v>10</v>
      </c>
      <c r="F119" s="46"/>
      <c r="G119" s="46"/>
    </row>
    <row r="120" spans="1:7" ht="58.3" x14ac:dyDescent="0.4">
      <c r="A120" s="46">
        <v>4</v>
      </c>
      <c r="B120" s="47" t="s">
        <v>44</v>
      </c>
      <c r="C120" s="50" t="s">
        <v>28</v>
      </c>
      <c r="D120" s="56" t="s">
        <v>49</v>
      </c>
      <c r="E120" s="55">
        <v>10</v>
      </c>
      <c r="F120" s="46"/>
      <c r="G120" s="46"/>
    </row>
    <row r="121" spans="1:7" ht="43.75" x14ac:dyDescent="0.4">
      <c r="A121" s="46">
        <v>5</v>
      </c>
      <c r="B121" s="47" t="s">
        <v>32</v>
      </c>
      <c r="C121" s="53" t="s">
        <v>33</v>
      </c>
      <c r="D121" s="56" t="s">
        <v>31</v>
      </c>
      <c r="E121" s="55">
        <v>2650</v>
      </c>
      <c r="F121" s="46"/>
      <c r="G121" s="46"/>
    </row>
    <row r="122" spans="1:7" ht="43.75" x14ac:dyDescent="0.4">
      <c r="A122" s="46">
        <v>6</v>
      </c>
      <c r="B122" s="47" t="s">
        <v>34</v>
      </c>
      <c r="C122" s="53" t="s">
        <v>35</v>
      </c>
      <c r="D122" s="56" t="s">
        <v>31</v>
      </c>
      <c r="E122" s="55">
        <v>35</v>
      </c>
      <c r="F122" s="46"/>
      <c r="G122" s="46"/>
    </row>
    <row r="123" spans="1:7" ht="43.75" x14ac:dyDescent="0.4">
      <c r="A123" s="46">
        <v>7</v>
      </c>
      <c r="B123" s="47" t="s">
        <v>36</v>
      </c>
      <c r="C123" s="52" t="s">
        <v>37</v>
      </c>
      <c r="D123" s="56" t="s">
        <v>31</v>
      </c>
      <c r="E123" s="55">
        <v>500</v>
      </c>
      <c r="F123" s="46"/>
      <c r="G123" s="46"/>
    </row>
    <row r="124" spans="1:7" ht="18.899999999999999" thickBot="1" x14ac:dyDescent="0.45">
      <c r="A124" s="100" t="s">
        <v>57</v>
      </c>
      <c r="B124" s="101"/>
      <c r="C124" s="101"/>
      <c r="D124" s="101"/>
      <c r="E124" s="102"/>
      <c r="F124" s="103" t="s">
        <v>58</v>
      </c>
      <c r="G124" s="104"/>
    </row>
    <row r="125" spans="1:7" ht="38.6" x14ac:dyDescent="0.4">
      <c r="A125" s="89" t="s">
        <v>59</v>
      </c>
      <c r="B125" s="90"/>
      <c r="C125" s="91" t="s">
        <v>60</v>
      </c>
      <c r="D125" s="92"/>
      <c r="E125" s="92"/>
      <c r="F125" s="68" t="s">
        <v>61</v>
      </c>
      <c r="G125" s="69"/>
    </row>
    <row r="126" spans="1:7" ht="25.75" x14ac:dyDescent="0.4">
      <c r="A126" s="84" t="s">
        <v>62</v>
      </c>
      <c r="B126" s="85"/>
      <c r="C126" s="86" t="s">
        <v>63</v>
      </c>
      <c r="D126" s="87"/>
      <c r="E126" s="87" t="s">
        <v>64</v>
      </c>
      <c r="F126" s="68" t="s">
        <v>65</v>
      </c>
      <c r="G126" s="69"/>
    </row>
    <row r="127" spans="1:7" ht="25.75" x14ac:dyDescent="0.4">
      <c r="A127" s="84" t="s">
        <v>66</v>
      </c>
      <c r="B127" s="85"/>
      <c r="C127" s="86" t="s">
        <v>67</v>
      </c>
      <c r="D127" s="87"/>
      <c r="E127" s="87"/>
      <c r="F127" s="68" t="s">
        <v>68</v>
      </c>
      <c r="G127" s="69"/>
    </row>
    <row r="128" spans="1:7" ht="25.75" x14ac:dyDescent="0.4">
      <c r="A128" s="84" t="s">
        <v>69</v>
      </c>
      <c r="B128" s="85"/>
      <c r="C128" s="86" t="s">
        <v>70</v>
      </c>
      <c r="D128" s="87"/>
      <c r="E128" s="87">
        <v>30</v>
      </c>
      <c r="F128" s="68" t="s">
        <v>71</v>
      </c>
      <c r="G128" s="69"/>
    </row>
    <row r="129" spans="1:7" ht="25.75" x14ac:dyDescent="0.4">
      <c r="A129" s="84" t="s">
        <v>72</v>
      </c>
      <c r="B129" s="85"/>
      <c r="C129" s="86" t="s">
        <v>73</v>
      </c>
      <c r="D129" s="87"/>
      <c r="E129" s="87" t="s">
        <v>74</v>
      </c>
      <c r="F129" s="68" t="s">
        <v>75</v>
      </c>
      <c r="G129" s="69"/>
    </row>
    <row r="130" spans="1:7" ht="25.75" x14ac:dyDescent="0.4">
      <c r="A130" s="78" t="s">
        <v>76</v>
      </c>
      <c r="B130" s="79"/>
      <c r="C130" s="79"/>
      <c r="D130" s="79"/>
      <c r="E130" s="79"/>
      <c r="F130" s="68" t="s">
        <v>77</v>
      </c>
      <c r="G130" s="70"/>
    </row>
    <row r="131" spans="1:7" ht="38.6" x14ac:dyDescent="0.4">
      <c r="A131" s="80"/>
      <c r="B131" s="81"/>
      <c r="C131" s="81"/>
      <c r="D131" s="81"/>
      <c r="E131" s="81"/>
      <c r="F131" s="68" t="s">
        <v>78</v>
      </c>
      <c r="G131" s="70"/>
    </row>
    <row r="132" spans="1:7" ht="25.75" x14ac:dyDescent="0.4">
      <c r="A132" s="80"/>
      <c r="B132" s="81"/>
      <c r="C132" s="81"/>
      <c r="D132" s="81"/>
      <c r="E132" s="81"/>
      <c r="F132" s="68" t="s">
        <v>79</v>
      </c>
      <c r="G132" s="70"/>
    </row>
    <row r="133" spans="1:7" ht="25.75" x14ac:dyDescent="0.4">
      <c r="A133" s="80"/>
      <c r="B133" s="81"/>
      <c r="C133" s="81"/>
      <c r="D133" s="81"/>
      <c r="E133" s="81"/>
      <c r="F133" s="68" t="s">
        <v>80</v>
      </c>
      <c r="G133" s="70"/>
    </row>
    <row r="134" spans="1:7" ht="25.75" x14ac:dyDescent="0.4">
      <c r="A134" s="80"/>
      <c r="B134" s="81"/>
      <c r="C134" s="81"/>
      <c r="D134" s="81"/>
      <c r="E134" s="81"/>
      <c r="F134" s="68" t="s">
        <v>81</v>
      </c>
      <c r="G134" s="70"/>
    </row>
    <row r="135" spans="1:7" ht="15" thickBot="1" x14ac:dyDescent="0.45">
      <c r="A135" s="82"/>
      <c r="B135" s="83"/>
      <c r="C135" s="83"/>
      <c r="D135" s="83"/>
      <c r="E135" s="83"/>
      <c r="F135" s="68" t="s">
        <v>82</v>
      </c>
      <c r="G135" s="70"/>
    </row>
  </sheetData>
  <protectedRanges>
    <protectedRange sqref="A1" name="Område1_1_2"/>
    <protectedRange sqref="A130" name="Område1_1_1_1"/>
  </protectedRanges>
  <mergeCells count="29">
    <mergeCell ref="A1:B2"/>
    <mergeCell ref="C1:G1"/>
    <mergeCell ref="C2:G2"/>
    <mergeCell ref="A124:E124"/>
    <mergeCell ref="F124:G124"/>
    <mergeCell ref="A3:G3"/>
    <mergeCell ref="A4:E4"/>
    <mergeCell ref="F4:G4"/>
    <mergeCell ref="A18:G18"/>
    <mergeCell ref="A32:G33"/>
    <mergeCell ref="A42:G42"/>
    <mergeCell ref="A53:G53"/>
    <mergeCell ref="A64:G64"/>
    <mergeCell ref="A73:G73"/>
    <mergeCell ref="A82:G82"/>
    <mergeCell ref="A91:G91"/>
    <mergeCell ref="A99:G99"/>
    <mergeCell ref="A107:G107"/>
    <mergeCell ref="A125:B125"/>
    <mergeCell ref="C125:E125"/>
    <mergeCell ref="A126:B126"/>
    <mergeCell ref="C126:E126"/>
    <mergeCell ref="A130:E135"/>
    <mergeCell ref="A127:B127"/>
    <mergeCell ref="C127:E127"/>
    <mergeCell ref="A128:B128"/>
    <mergeCell ref="C128:E128"/>
    <mergeCell ref="A129:B129"/>
    <mergeCell ref="C129:E129"/>
  </mergeCells>
  <pageMargins left="0.7" right="0.7" top="0.75" bottom="0.75" header="0.3" footer="0.3"/>
  <pageSetup scale="55" orientation="portrait" r:id="rId1"/>
  <rowBreaks count="2" manualBreakCount="2">
    <brk id="41" max="6" man="1"/>
    <brk id="114"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EDFFB-1A45-4DD8-8144-870B6BAA9212}">
  <dimension ref="A1:K75"/>
  <sheetViews>
    <sheetView view="pageBreakPreview" zoomScale="55" zoomScaleNormal="70" zoomScaleSheetLayoutView="55" workbookViewId="0">
      <selection activeCell="B10" sqref="B1:B1048576"/>
    </sheetView>
  </sheetViews>
  <sheetFormatPr defaultRowHeight="14.6" x14ac:dyDescent="0.4"/>
  <cols>
    <col min="2" max="2" width="49" customWidth="1"/>
    <col min="3" max="3" width="36.84375" customWidth="1"/>
    <col min="5" max="5" width="9.07421875" customWidth="1"/>
    <col min="6" max="6" width="25.07421875" customWidth="1"/>
    <col min="7" max="7" width="15.3046875" customWidth="1"/>
    <col min="8" max="9" width="9.07421875" style="72"/>
  </cols>
  <sheetData>
    <row r="1" spans="1:11" ht="36.65" customHeight="1" x14ac:dyDescent="0.4">
      <c r="A1" s="93"/>
      <c r="B1" s="94"/>
      <c r="C1" s="97" t="s">
        <v>83</v>
      </c>
      <c r="D1" s="98"/>
      <c r="E1" s="98"/>
      <c r="F1" s="98"/>
      <c r="G1" s="99"/>
    </row>
    <row r="2" spans="1:11" ht="45.65" customHeight="1" x14ac:dyDescent="0.4">
      <c r="A2" s="95"/>
      <c r="B2" s="96"/>
      <c r="C2" s="97" t="s">
        <v>173</v>
      </c>
      <c r="D2" s="98"/>
      <c r="E2" s="98"/>
      <c r="F2" s="98"/>
      <c r="G2" s="99"/>
    </row>
    <row r="3" spans="1:11" ht="60" customHeight="1" x14ac:dyDescent="0.4">
      <c r="A3" s="105" t="s">
        <v>84</v>
      </c>
      <c r="B3" s="106"/>
      <c r="C3" s="106"/>
      <c r="D3" s="106"/>
      <c r="E3" s="106"/>
      <c r="F3" s="106"/>
      <c r="G3" s="107"/>
    </row>
    <row r="4" spans="1:11" ht="18.45" x14ac:dyDescent="0.4">
      <c r="A4" s="108" t="s">
        <v>2</v>
      </c>
      <c r="B4" s="108"/>
      <c r="C4" s="108"/>
      <c r="D4" s="108"/>
      <c r="E4" s="108"/>
      <c r="F4" s="109" t="s">
        <v>3</v>
      </c>
      <c r="G4" s="109"/>
    </row>
    <row r="5" spans="1:11" ht="25.75" x14ac:dyDescent="0.4">
      <c r="A5" s="66" t="s">
        <v>4</v>
      </c>
      <c r="B5" s="66" t="s">
        <v>174</v>
      </c>
      <c r="C5" s="67" t="s">
        <v>5</v>
      </c>
      <c r="D5" s="67" t="s">
        <v>6</v>
      </c>
      <c r="E5" s="67" t="s">
        <v>7</v>
      </c>
      <c r="F5" s="67" t="s">
        <v>8</v>
      </c>
      <c r="G5" s="67" t="s">
        <v>9</v>
      </c>
    </row>
    <row r="6" spans="1:11" ht="171.65" customHeight="1" x14ac:dyDescent="0.4">
      <c r="A6" s="46">
        <v>1</v>
      </c>
      <c r="B6" s="47" t="s">
        <v>10</v>
      </c>
      <c r="C6" s="50" t="s">
        <v>11</v>
      </c>
      <c r="D6" s="74" t="s">
        <v>12</v>
      </c>
      <c r="E6" s="75">
        <v>150</v>
      </c>
      <c r="F6" s="46"/>
      <c r="G6" s="46"/>
    </row>
    <row r="7" spans="1:11" ht="70.2" customHeight="1" x14ac:dyDescent="0.4">
      <c r="A7" s="46">
        <v>2</v>
      </c>
      <c r="B7" s="47" t="s">
        <v>13</v>
      </c>
      <c r="C7" s="51" t="s">
        <v>14</v>
      </c>
      <c r="D7" s="74" t="s">
        <v>12</v>
      </c>
      <c r="E7" s="75">
        <v>200</v>
      </c>
      <c r="F7" s="46"/>
      <c r="G7" s="46"/>
    </row>
    <row r="8" spans="1:11" ht="72.900000000000006" x14ac:dyDescent="0.4">
      <c r="A8" s="46">
        <v>3</v>
      </c>
      <c r="B8" s="47" t="s">
        <v>15</v>
      </c>
      <c r="C8" s="50" t="s">
        <v>16</v>
      </c>
      <c r="D8" s="74" t="s">
        <v>12</v>
      </c>
      <c r="E8" s="75">
        <v>50</v>
      </c>
      <c r="F8" s="46"/>
      <c r="G8" s="46"/>
    </row>
    <row r="9" spans="1:11" ht="72.900000000000006" x14ac:dyDescent="0.4">
      <c r="A9" s="46">
        <v>4</v>
      </c>
      <c r="B9" s="47" t="s">
        <v>17</v>
      </c>
      <c r="C9" s="50" t="s">
        <v>18</v>
      </c>
      <c r="D9" s="74" t="s">
        <v>12</v>
      </c>
      <c r="E9" s="75">
        <v>80</v>
      </c>
      <c r="F9" s="46"/>
      <c r="G9" s="46"/>
    </row>
    <row r="10" spans="1:11" ht="58.3" x14ac:dyDescent="0.4">
      <c r="A10" s="46">
        <v>5</v>
      </c>
      <c r="B10" s="47" t="s">
        <v>19</v>
      </c>
      <c r="C10" s="50" t="s">
        <v>20</v>
      </c>
      <c r="D10" s="74" t="s">
        <v>21</v>
      </c>
      <c r="E10" s="75">
        <v>800</v>
      </c>
      <c r="F10" s="46"/>
      <c r="G10" s="46"/>
    </row>
    <row r="11" spans="1:11" ht="43.75" x14ac:dyDescent="0.4">
      <c r="A11" s="46">
        <v>6</v>
      </c>
      <c r="B11" s="47" t="s">
        <v>22</v>
      </c>
      <c r="C11" s="50" t="s">
        <v>23</v>
      </c>
      <c r="D11" s="74" t="s">
        <v>12</v>
      </c>
      <c r="E11" s="75">
        <v>20</v>
      </c>
      <c r="F11" s="46"/>
      <c r="G11" s="46"/>
    </row>
    <row r="12" spans="1:11" ht="43.75" x14ac:dyDescent="0.4">
      <c r="A12" s="46">
        <v>7</v>
      </c>
      <c r="B12" s="47" t="s">
        <v>43</v>
      </c>
      <c r="C12" s="50" t="s">
        <v>25</v>
      </c>
      <c r="D12" s="74" t="s">
        <v>26</v>
      </c>
      <c r="E12" s="75">
        <v>10</v>
      </c>
      <c r="F12" s="46"/>
      <c r="G12" s="46"/>
      <c r="H12" s="73"/>
      <c r="I12" s="73"/>
      <c r="J12" s="45"/>
      <c r="K12" s="45"/>
    </row>
    <row r="13" spans="1:11" ht="43.75" x14ac:dyDescent="0.4">
      <c r="A13" s="46">
        <v>8</v>
      </c>
      <c r="B13" s="47" t="s">
        <v>27</v>
      </c>
      <c r="C13" s="50" t="s">
        <v>28</v>
      </c>
      <c r="D13" s="74" t="s">
        <v>21</v>
      </c>
      <c r="E13" s="75">
        <v>10</v>
      </c>
      <c r="F13" s="46"/>
      <c r="G13" s="46"/>
      <c r="H13" s="73"/>
      <c r="I13" s="73"/>
      <c r="J13" s="45"/>
      <c r="K13" s="45"/>
    </row>
    <row r="14" spans="1:11" ht="43.75" x14ac:dyDescent="0.4">
      <c r="A14" s="46">
        <v>9</v>
      </c>
      <c r="B14" s="47" t="s">
        <v>29</v>
      </c>
      <c r="C14" s="52" t="s">
        <v>30</v>
      </c>
      <c r="D14" s="74" t="s">
        <v>31</v>
      </c>
      <c r="E14" s="75">
        <v>10</v>
      </c>
      <c r="F14" s="46"/>
      <c r="G14" s="46"/>
    </row>
    <row r="15" spans="1:11" ht="43.75" x14ac:dyDescent="0.4">
      <c r="A15" s="46">
        <v>10</v>
      </c>
      <c r="B15" s="47" t="s">
        <v>32</v>
      </c>
      <c r="C15" s="53" t="s">
        <v>33</v>
      </c>
      <c r="D15" s="74" t="s">
        <v>31</v>
      </c>
      <c r="E15" s="75">
        <v>3000</v>
      </c>
      <c r="F15" s="46"/>
      <c r="G15" s="46"/>
    </row>
    <row r="16" spans="1:11" ht="43.75" x14ac:dyDescent="0.4">
      <c r="A16" s="46">
        <v>11</v>
      </c>
      <c r="B16" s="47" t="s">
        <v>34</v>
      </c>
      <c r="C16" s="53" t="s">
        <v>35</v>
      </c>
      <c r="D16" s="74" t="s">
        <v>31</v>
      </c>
      <c r="E16" s="75">
        <v>50</v>
      </c>
      <c r="F16" s="46"/>
      <c r="G16" s="46"/>
    </row>
    <row r="17" spans="1:7" ht="43.75" x14ac:dyDescent="0.4">
      <c r="A17" s="46">
        <v>12</v>
      </c>
      <c r="B17" s="47" t="s">
        <v>36</v>
      </c>
      <c r="C17" s="52" t="s">
        <v>37</v>
      </c>
      <c r="D17" s="48" t="s">
        <v>31</v>
      </c>
      <c r="E17" s="49">
        <v>6000</v>
      </c>
      <c r="F17" s="46"/>
      <c r="G17" s="46"/>
    </row>
    <row r="18" spans="1:7" x14ac:dyDescent="0.4">
      <c r="A18" s="115" t="s">
        <v>85</v>
      </c>
      <c r="B18" s="115"/>
      <c r="C18" s="115"/>
      <c r="D18" s="115"/>
      <c r="E18" s="115"/>
      <c r="F18" s="115"/>
      <c r="G18" s="115"/>
    </row>
    <row r="19" spans="1:7" x14ac:dyDescent="0.4">
      <c r="A19" s="116"/>
      <c r="B19" s="116"/>
      <c r="C19" s="116"/>
      <c r="D19" s="116"/>
      <c r="E19" s="116"/>
      <c r="F19" s="116"/>
      <c r="G19" s="116"/>
    </row>
    <row r="20" spans="1:7" ht="25.75" x14ac:dyDescent="0.4">
      <c r="A20" s="66" t="s">
        <v>4</v>
      </c>
      <c r="B20" s="66" t="s">
        <v>174</v>
      </c>
      <c r="C20" s="67" t="s">
        <v>5</v>
      </c>
      <c r="D20" s="67" t="s">
        <v>6</v>
      </c>
      <c r="E20" s="67" t="s">
        <v>7</v>
      </c>
      <c r="F20" s="67" t="s">
        <v>8</v>
      </c>
      <c r="G20" s="67" t="s">
        <v>9</v>
      </c>
    </row>
    <row r="21" spans="1:7" ht="72.900000000000006" x14ac:dyDescent="0.4">
      <c r="A21" s="46">
        <v>1</v>
      </c>
      <c r="B21" s="47" t="s">
        <v>41</v>
      </c>
      <c r="C21" s="50" t="s">
        <v>20</v>
      </c>
      <c r="D21" s="56" t="s">
        <v>21</v>
      </c>
      <c r="E21" s="55">
        <v>900</v>
      </c>
      <c r="F21" s="46"/>
      <c r="G21" s="46"/>
    </row>
    <row r="22" spans="1:7" ht="102" customHeight="1" x14ac:dyDescent="0.4">
      <c r="A22" s="46">
        <v>2</v>
      </c>
      <c r="B22" s="47" t="s">
        <v>42</v>
      </c>
      <c r="C22" s="50" t="s">
        <v>23</v>
      </c>
      <c r="D22" s="56" t="s">
        <v>12</v>
      </c>
      <c r="E22" s="55">
        <v>80</v>
      </c>
      <c r="F22" s="46"/>
      <c r="G22" s="46"/>
    </row>
    <row r="23" spans="1:7" ht="43.75" x14ac:dyDescent="0.4">
      <c r="A23" s="46">
        <v>3</v>
      </c>
      <c r="B23" s="47" t="s">
        <v>43</v>
      </c>
      <c r="C23" s="50" t="s">
        <v>25</v>
      </c>
      <c r="D23" s="56" t="s">
        <v>26</v>
      </c>
      <c r="E23" s="55">
        <v>10</v>
      </c>
      <c r="F23" s="46"/>
      <c r="G23" s="46"/>
    </row>
    <row r="24" spans="1:7" ht="58.3" x14ac:dyDescent="0.4">
      <c r="A24" s="46">
        <v>4</v>
      </c>
      <c r="B24" s="47" t="s">
        <v>44</v>
      </c>
      <c r="C24" s="50" t="s">
        <v>28</v>
      </c>
      <c r="D24" s="56" t="s">
        <v>21</v>
      </c>
      <c r="E24" s="55">
        <v>10</v>
      </c>
      <c r="F24" s="46"/>
      <c r="G24" s="46"/>
    </row>
    <row r="25" spans="1:7" ht="43.75" x14ac:dyDescent="0.4">
      <c r="A25" s="46">
        <v>5</v>
      </c>
      <c r="B25" s="47" t="s">
        <v>32</v>
      </c>
      <c r="C25" s="53" t="s">
        <v>33</v>
      </c>
      <c r="D25" s="56" t="s">
        <v>31</v>
      </c>
      <c r="E25" s="55">
        <v>2650</v>
      </c>
      <c r="F25" s="46"/>
      <c r="G25" s="46"/>
    </row>
    <row r="26" spans="1:7" ht="43.75" x14ac:dyDescent="0.4">
      <c r="A26" s="46">
        <v>6</v>
      </c>
      <c r="B26" s="47" t="s">
        <v>34</v>
      </c>
      <c r="C26" s="53" t="s">
        <v>35</v>
      </c>
      <c r="D26" s="56" t="s">
        <v>31</v>
      </c>
      <c r="E26" s="55">
        <v>35</v>
      </c>
      <c r="F26" s="46"/>
      <c r="G26" s="46"/>
    </row>
    <row r="27" spans="1:7" ht="43.75" x14ac:dyDescent="0.4">
      <c r="A27" s="46">
        <v>7</v>
      </c>
      <c r="B27" s="47" t="s">
        <v>36</v>
      </c>
      <c r="C27" s="52" t="s">
        <v>37</v>
      </c>
      <c r="D27" s="56" t="s">
        <v>31</v>
      </c>
      <c r="E27" s="55">
        <v>500</v>
      </c>
      <c r="F27" s="46"/>
      <c r="G27" s="46"/>
    </row>
    <row r="28" spans="1:7" x14ac:dyDescent="0.4">
      <c r="A28" s="114" t="s">
        <v>86</v>
      </c>
      <c r="B28" s="114"/>
      <c r="C28" s="114"/>
      <c r="D28" s="114"/>
      <c r="E28" s="114"/>
      <c r="F28" s="114"/>
      <c r="G28" s="114"/>
    </row>
    <row r="29" spans="1:7" ht="25.75" x14ac:dyDescent="0.4">
      <c r="A29" s="66" t="s">
        <v>4</v>
      </c>
      <c r="B29" s="66" t="s">
        <v>174</v>
      </c>
      <c r="C29" s="67" t="s">
        <v>5</v>
      </c>
      <c r="D29" s="67" t="s">
        <v>6</v>
      </c>
      <c r="E29" s="67" t="s">
        <v>7</v>
      </c>
      <c r="F29" s="67" t="s">
        <v>8</v>
      </c>
      <c r="G29" s="67" t="s">
        <v>9</v>
      </c>
    </row>
    <row r="30" spans="1:7" ht="174.9" x14ac:dyDescent="0.4">
      <c r="A30" s="46">
        <v>1</v>
      </c>
      <c r="B30" s="47" t="s">
        <v>46</v>
      </c>
      <c r="C30" s="50" t="s">
        <v>11</v>
      </c>
      <c r="D30" s="77" t="s">
        <v>87</v>
      </c>
      <c r="E30" s="76">
        <v>200</v>
      </c>
      <c r="F30" s="46"/>
      <c r="G30" s="46"/>
    </row>
    <row r="31" spans="1:7" ht="72.900000000000006" x14ac:dyDescent="0.4">
      <c r="A31" s="46">
        <v>2</v>
      </c>
      <c r="B31" s="54" t="s">
        <v>15</v>
      </c>
      <c r="C31" s="50" t="s">
        <v>16</v>
      </c>
      <c r="D31" s="77" t="s">
        <v>12</v>
      </c>
      <c r="E31" s="76">
        <v>80</v>
      </c>
      <c r="F31" s="46"/>
      <c r="G31" s="46"/>
    </row>
    <row r="32" spans="1:7" ht="72.900000000000006" x14ac:dyDescent="0.4">
      <c r="A32" s="46">
        <v>3</v>
      </c>
      <c r="B32" s="47" t="s">
        <v>41</v>
      </c>
      <c r="C32" s="50" t="s">
        <v>20</v>
      </c>
      <c r="D32" s="77" t="s">
        <v>21</v>
      </c>
      <c r="E32" s="76">
        <v>900</v>
      </c>
      <c r="F32" s="46"/>
      <c r="G32" s="46"/>
    </row>
    <row r="33" spans="1:7" ht="72.900000000000006" x14ac:dyDescent="0.4">
      <c r="A33" s="46">
        <v>4</v>
      </c>
      <c r="B33" s="47" t="s">
        <v>42</v>
      </c>
      <c r="C33" s="50" t="s">
        <v>23</v>
      </c>
      <c r="D33" s="77" t="s">
        <v>87</v>
      </c>
      <c r="E33" s="76">
        <v>60</v>
      </c>
      <c r="F33" s="46"/>
      <c r="G33" s="46"/>
    </row>
    <row r="34" spans="1:7" ht="43.75" x14ac:dyDescent="0.4">
      <c r="A34" s="46">
        <v>5</v>
      </c>
      <c r="B34" s="47" t="s">
        <v>43</v>
      </c>
      <c r="C34" s="50" t="s">
        <v>25</v>
      </c>
      <c r="D34" s="77" t="s">
        <v>26</v>
      </c>
      <c r="E34" s="76">
        <v>10</v>
      </c>
      <c r="F34" s="46"/>
      <c r="G34" s="46"/>
    </row>
    <row r="35" spans="1:7" ht="58.3" x14ac:dyDescent="0.4">
      <c r="A35" s="46">
        <v>6</v>
      </c>
      <c r="B35" s="47" t="s">
        <v>44</v>
      </c>
      <c r="C35" s="50" t="s">
        <v>28</v>
      </c>
      <c r="D35" s="77" t="s">
        <v>21</v>
      </c>
      <c r="E35" s="76">
        <v>10</v>
      </c>
      <c r="F35" s="46"/>
      <c r="G35" s="46"/>
    </row>
    <row r="36" spans="1:7" ht="43.75" x14ac:dyDescent="0.4">
      <c r="A36" s="46">
        <v>7</v>
      </c>
      <c r="B36" s="47" t="s">
        <v>32</v>
      </c>
      <c r="C36" s="53" t="s">
        <v>33</v>
      </c>
      <c r="D36" s="56" t="s">
        <v>31</v>
      </c>
      <c r="E36" s="55">
        <v>2600</v>
      </c>
      <c r="F36" s="46"/>
      <c r="G36" s="46"/>
    </row>
    <row r="37" spans="1:7" x14ac:dyDescent="0.4">
      <c r="A37" s="114" t="s">
        <v>88</v>
      </c>
      <c r="B37" s="114"/>
      <c r="C37" s="114"/>
      <c r="D37" s="114"/>
      <c r="E37" s="114"/>
      <c r="F37" s="114"/>
      <c r="G37" s="114"/>
    </row>
    <row r="38" spans="1:7" ht="25.75" x14ac:dyDescent="0.4">
      <c r="A38" s="66" t="s">
        <v>4</v>
      </c>
      <c r="B38" s="66" t="s">
        <v>174</v>
      </c>
      <c r="C38" s="67" t="s">
        <v>5</v>
      </c>
      <c r="D38" s="67" t="s">
        <v>6</v>
      </c>
      <c r="E38" s="67" t="s">
        <v>7</v>
      </c>
      <c r="F38" s="67" t="s">
        <v>8</v>
      </c>
      <c r="G38" s="67" t="s">
        <v>9</v>
      </c>
    </row>
    <row r="39" spans="1:7" ht="174.9" x14ac:dyDescent="0.4">
      <c r="A39" s="46">
        <v>1</v>
      </c>
      <c r="B39" s="47" t="s">
        <v>46</v>
      </c>
      <c r="C39" s="50" t="s">
        <v>11</v>
      </c>
      <c r="D39" s="56" t="s">
        <v>87</v>
      </c>
      <c r="E39" s="76">
        <v>300</v>
      </c>
      <c r="F39" s="46"/>
      <c r="G39" s="46"/>
    </row>
    <row r="40" spans="1:7" ht="72.900000000000006" x14ac:dyDescent="0.4">
      <c r="A40" s="46">
        <v>2</v>
      </c>
      <c r="B40" s="54" t="s">
        <v>15</v>
      </c>
      <c r="C40" s="50" t="s">
        <v>16</v>
      </c>
      <c r="D40" s="56" t="s">
        <v>12</v>
      </c>
      <c r="E40" s="76">
        <v>80</v>
      </c>
      <c r="F40" s="46"/>
      <c r="G40" s="46"/>
    </row>
    <row r="41" spans="1:7" ht="72.900000000000006" x14ac:dyDescent="0.4">
      <c r="A41" s="46">
        <v>3</v>
      </c>
      <c r="B41" s="47" t="s">
        <v>41</v>
      </c>
      <c r="C41" s="50" t="s">
        <v>20</v>
      </c>
      <c r="D41" s="77" t="s">
        <v>21</v>
      </c>
      <c r="E41" s="76">
        <v>900</v>
      </c>
      <c r="F41" s="46"/>
      <c r="G41" s="46"/>
    </row>
    <row r="42" spans="1:7" ht="72.900000000000006" x14ac:dyDescent="0.4">
      <c r="A42" s="46">
        <v>4</v>
      </c>
      <c r="B42" s="47" t="s">
        <v>42</v>
      </c>
      <c r="C42" s="50" t="s">
        <v>23</v>
      </c>
      <c r="D42" s="77" t="s">
        <v>87</v>
      </c>
      <c r="E42" s="76">
        <v>15</v>
      </c>
      <c r="F42" s="46"/>
      <c r="G42" s="46"/>
    </row>
    <row r="43" spans="1:7" ht="43.75" x14ac:dyDescent="0.4">
      <c r="A43" s="46">
        <v>5</v>
      </c>
      <c r="B43" s="47" t="s">
        <v>43</v>
      </c>
      <c r="C43" s="50" t="s">
        <v>25</v>
      </c>
      <c r="D43" s="77" t="s">
        <v>26</v>
      </c>
      <c r="E43" s="76">
        <v>10</v>
      </c>
      <c r="F43" s="46"/>
      <c r="G43" s="46"/>
    </row>
    <row r="44" spans="1:7" ht="58.3" x14ac:dyDescent="0.4">
      <c r="A44" s="46">
        <v>6</v>
      </c>
      <c r="B44" s="47" t="s">
        <v>44</v>
      </c>
      <c r="C44" s="50" t="s">
        <v>28</v>
      </c>
      <c r="D44" s="56" t="s">
        <v>21</v>
      </c>
      <c r="E44" s="76">
        <v>20</v>
      </c>
      <c r="F44" s="46"/>
      <c r="G44" s="46"/>
    </row>
    <row r="45" spans="1:7" ht="43.75" x14ac:dyDescent="0.4">
      <c r="A45" s="46">
        <v>7</v>
      </c>
      <c r="B45" s="47" t="s">
        <v>32</v>
      </c>
      <c r="C45" s="53" t="s">
        <v>33</v>
      </c>
      <c r="D45" s="56" t="s">
        <v>31</v>
      </c>
      <c r="E45" s="76">
        <v>1700</v>
      </c>
      <c r="F45" s="46"/>
      <c r="G45" s="46"/>
    </row>
    <row r="46" spans="1:7" x14ac:dyDescent="0.4">
      <c r="A46" s="114" t="s">
        <v>89</v>
      </c>
      <c r="B46" s="114"/>
      <c r="C46" s="114"/>
      <c r="D46" s="114"/>
      <c r="E46" s="114"/>
      <c r="F46" s="114"/>
      <c r="G46" s="114"/>
    </row>
    <row r="47" spans="1:7" ht="25.75" x14ac:dyDescent="0.4">
      <c r="A47" s="66" t="s">
        <v>4</v>
      </c>
      <c r="B47" s="66" t="s">
        <v>174</v>
      </c>
      <c r="C47" s="67" t="s">
        <v>5</v>
      </c>
      <c r="D47" s="67" t="s">
        <v>6</v>
      </c>
      <c r="E47" s="67" t="s">
        <v>7</v>
      </c>
      <c r="F47" s="67" t="s">
        <v>8</v>
      </c>
      <c r="G47" s="67" t="s">
        <v>9</v>
      </c>
    </row>
    <row r="48" spans="1:7" ht="174.9" x14ac:dyDescent="0.4">
      <c r="A48" s="46">
        <v>1</v>
      </c>
      <c r="B48" s="47" t="s">
        <v>46</v>
      </c>
      <c r="C48" s="50" t="s">
        <v>11</v>
      </c>
      <c r="D48" s="56" t="s">
        <v>87</v>
      </c>
      <c r="E48" s="76">
        <v>300</v>
      </c>
      <c r="F48" s="46"/>
      <c r="G48" s="46"/>
    </row>
    <row r="49" spans="1:7" ht="72.900000000000006" x14ac:dyDescent="0.4">
      <c r="A49" s="46">
        <v>2</v>
      </c>
      <c r="B49" s="54" t="s">
        <v>15</v>
      </c>
      <c r="C49" s="50" t="s">
        <v>16</v>
      </c>
      <c r="D49" s="56" t="s">
        <v>12</v>
      </c>
      <c r="E49" s="76">
        <v>80</v>
      </c>
      <c r="F49" s="46"/>
      <c r="G49" s="46"/>
    </row>
    <row r="50" spans="1:7" ht="72.900000000000006" x14ac:dyDescent="0.4">
      <c r="A50" s="46">
        <v>3</v>
      </c>
      <c r="B50" s="47" t="s">
        <v>41</v>
      </c>
      <c r="C50" s="50" t="s">
        <v>20</v>
      </c>
      <c r="D50" s="56" t="s">
        <v>21</v>
      </c>
      <c r="E50" s="76">
        <v>900</v>
      </c>
      <c r="F50" s="46"/>
      <c r="G50" s="46"/>
    </row>
    <row r="51" spans="1:7" ht="72.900000000000006" x14ac:dyDescent="0.4">
      <c r="A51" s="46">
        <v>4</v>
      </c>
      <c r="B51" s="47" t="s">
        <v>42</v>
      </c>
      <c r="C51" s="50" t="s">
        <v>23</v>
      </c>
      <c r="D51" s="56" t="s">
        <v>87</v>
      </c>
      <c r="E51" s="76">
        <v>15</v>
      </c>
      <c r="F51" s="46"/>
      <c r="G51" s="46"/>
    </row>
    <row r="52" spans="1:7" ht="43.75" x14ac:dyDescent="0.4">
      <c r="A52" s="46">
        <v>5</v>
      </c>
      <c r="B52" s="47" t="s">
        <v>43</v>
      </c>
      <c r="C52" s="50" t="s">
        <v>25</v>
      </c>
      <c r="D52" s="56" t="s">
        <v>26</v>
      </c>
      <c r="E52" s="76">
        <v>10</v>
      </c>
      <c r="F52" s="46"/>
      <c r="G52" s="46"/>
    </row>
    <row r="53" spans="1:7" ht="58.3" x14ac:dyDescent="0.4">
      <c r="A53" s="46">
        <v>6</v>
      </c>
      <c r="B53" s="47" t="s">
        <v>44</v>
      </c>
      <c r="C53" s="50" t="s">
        <v>28</v>
      </c>
      <c r="D53" s="56" t="s">
        <v>21</v>
      </c>
      <c r="E53" s="76">
        <v>20</v>
      </c>
      <c r="F53" s="46"/>
      <c r="G53" s="46"/>
    </row>
    <row r="54" spans="1:7" ht="43.75" x14ac:dyDescent="0.4">
      <c r="A54" s="46">
        <v>7</v>
      </c>
      <c r="B54" s="47" t="s">
        <v>32</v>
      </c>
      <c r="C54" s="53" t="s">
        <v>33</v>
      </c>
      <c r="D54" s="56" t="s">
        <v>31</v>
      </c>
      <c r="E54" s="76">
        <v>1700</v>
      </c>
      <c r="F54" s="46"/>
      <c r="G54" s="46"/>
    </row>
    <row r="55" spans="1:7" x14ac:dyDescent="0.4">
      <c r="A55" s="64" t="s">
        <v>90</v>
      </c>
      <c r="B55" s="64"/>
      <c r="C55" s="64"/>
      <c r="D55" s="64"/>
      <c r="E55" s="64"/>
      <c r="F55" s="64"/>
      <c r="G55" s="64"/>
    </row>
    <row r="56" spans="1:7" ht="25.75" x14ac:dyDescent="0.4">
      <c r="A56" s="66" t="s">
        <v>4</v>
      </c>
      <c r="B56" s="66" t="s">
        <v>174</v>
      </c>
      <c r="C56" s="67" t="s">
        <v>5</v>
      </c>
      <c r="D56" s="67" t="s">
        <v>6</v>
      </c>
      <c r="E56" s="67" t="s">
        <v>7</v>
      </c>
      <c r="F56" s="67" t="s">
        <v>8</v>
      </c>
      <c r="G56" s="67" t="s">
        <v>9</v>
      </c>
    </row>
    <row r="57" spans="1:7" ht="174.9" x14ac:dyDescent="0.4">
      <c r="A57" s="46">
        <v>1</v>
      </c>
      <c r="B57" s="47" t="s">
        <v>46</v>
      </c>
      <c r="C57" s="50" t="s">
        <v>11</v>
      </c>
      <c r="D57" s="56" t="s">
        <v>87</v>
      </c>
      <c r="E57" s="76">
        <v>250</v>
      </c>
      <c r="F57" s="46"/>
      <c r="G57" s="46"/>
    </row>
    <row r="58" spans="1:7" ht="72.900000000000006" x14ac:dyDescent="0.4">
      <c r="A58" s="46">
        <v>2</v>
      </c>
      <c r="B58" s="54" t="s">
        <v>15</v>
      </c>
      <c r="C58" s="50" t="s">
        <v>16</v>
      </c>
      <c r="D58" s="56" t="s">
        <v>12</v>
      </c>
      <c r="E58" s="76">
        <v>54</v>
      </c>
      <c r="F58" s="46"/>
      <c r="G58" s="46"/>
    </row>
    <row r="59" spans="1:7" ht="72.900000000000006" x14ac:dyDescent="0.4">
      <c r="A59" s="46">
        <v>3</v>
      </c>
      <c r="B59" s="47" t="s">
        <v>41</v>
      </c>
      <c r="C59" s="50" t="s">
        <v>20</v>
      </c>
      <c r="D59" s="56" t="s">
        <v>21</v>
      </c>
      <c r="E59" s="76">
        <v>600</v>
      </c>
      <c r="F59" s="46"/>
      <c r="G59" s="46"/>
    </row>
    <row r="60" spans="1:7" ht="72.900000000000006" x14ac:dyDescent="0.4">
      <c r="A60" s="46">
        <v>4</v>
      </c>
      <c r="B60" s="47" t="s">
        <v>42</v>
      </c>
      <c r="C60" s="50" t="s">
        <v>23</v>
      </c>
      <c r="D60" s="56" t="s">
        <v>87</v>
      </c>
      <c r="E60" s="76">
        <v>50</v>
      </c>
      <c r="F60" s="46"/>
      <c r="G60" s="46"/>
    </row>
    <row r="61" spans="1:7" ht="43.75" x14ac:dyDescent="0.4">
      <c r="A61" s="46">
        <v>5</v>
      </c>
      <c r="B61" s="47" t="s">
        <v>43</v>
      </c>
      <c r="C61" s="50" t="s">
        <v>25</v>
      </c>
      <c r="D61" s="56" t="s">
        <v>26</v>
      </c>
      <c r="E61" s="76">
        <v>15</v>
      </c>
      <c r="F61" s="46"/>
      <c r="G61" s="46"/>
    </row>
    <row r="62" spans="1:7" ht="58.3" x14ac:dyDescent="0.4">
      <c r="A62" s="46">
        <v>6</v>
      </c>
      <c r="B62" s="47" t="s">
        <v>44</v>
      </c>
      <c r="C62" s="50" t="s">
        <v>28</v>
      </c>
      <c r="D62" s="56" t="s">
        <v>21</v>
      </c>
      <c r="E62" s="76">
        <v>20</v>
      </c>
      <c r="F62" s="46"/>
      <c r="G62" s="46"/>
    </row>
    <row r="63" spans="1:7" ht="43.75" x14ac:dyDescent="0.4">
      <c r="A63" s="46">
        <v>7</v>
      </c>
      <c r="B63" s="47" t="s">
        <v>32</v>
      </c>
      <c r="C63" s="53" t="s">
        <v>33</v>
      </c>
      <c r="D63" s="56" t="s">
        <v>31</v>
      </c>
      <c r="E63" s="76">
        <v>2500</v>
      </c>
      <c r="F63" s="46"/>
      <c r="G63" s="46"/>
    </row>
    <row r="64" spans="1:7" ht="18.45" x14ac:dyDescent="0.4">
      <c r="A64" s="100" t="s">
        <v>57</v>
      </c>
      <c r="B64" s="101"/>
      <c r="C64" s="101"/>
      <c r="D64" s="101"/>
      <c r="E64" s="102"/>
      <c r="F64" s="103" t="s">
        <v>58</v>
      </c>
      <c r="G64" s="104"/>
    </row>
    <row r="65" spans="1:7" ht="38.6" x14ac:dyDescent="0.4">
      <c r="A65" s="89" t="s">
        <v>59</v>
      </c>
      <c r="B65" s="90"/>
      <c r="C65" s="91" t="s">
        <v>60</v>
      </c>
      <c r="D65" s="92"/>
      <c r="E65" s="92"/>
      <c r="F65" s="68" t="s">
        <v>61</v>
      </c>
      <c r="G65" s="69"/>
    </row>
    <row r="66" spans="1:7" ht="25.75" x14ac:dyDescent="0.4">
      <c r="A66" s="84" t="s">
        <v>62</v>
      </c>
      <c r="B66" s="85"/>
      <c r="C66" s="86" t="s">
        <v>63</v>
      </c>
      <c r="D66" s="87"/>
      <c r="E66" s="87" t="s">
        <v>64</v>
      </c>
      <c r="F66" s="68" t="s">
        <v>65</v>
      </c>
      <c r="G66" s="69"/>
    </row>
    <row r="67" spans="1:7" ht="25.75" x14ac:dyDescent="0.4">
      <c r="A67" s="84" t="s">
        <v>66</v>
      </c>
      <c r="B67" s="85"/>
      <c r="C67" s="86" t="s">
        <v>67</v>
      </c>
      <c r="D67" s="87"/>
      <c r="E67" s="87"/>
      <c r="F67" s="68" t="s">
        <v>68</v>
      </c>
      <c r="G67" s="69"/>
    </row>
    <row r="68" spans="1:7" ht="25.75" x14ac:dyDescent="0.4">
      <c r="A68" s="84" t="s">
        <v>69</v>
      </c>
      <c r="B68" s="85"/>
      <c r="C68" s="86" t="s">
        <v>70</v>
      </c>
      <c r="D68" s="87"/>
      <c r="E68" s="87">
        <v>30</v>
      </c>
      <c r="F68" s="68" t="s">
        <v>71</v>
      </c>
      <c r="G68" s="69"/>
    </row>
    <row r="69" spans="1:7" ht="25.75" x14ac:dyDescent="0.4">
      <c r="A69" s="84" t="s">
        <v>72</v>
      </c>
      <c r="B69" s="85"/>
      <c r="C69" s="86" t="s">
        <v>73</v>
      </c>
      <c r="D69" s="87"/>
      <c r="E69" s="87" t="s">
        <v>74</v>
      </c>
      <c r="F69" s="68" t="s">
        <v>75</v>
      </c>
      <c r="G69" s="69"/>
    </row>
    <row r="70" spans="1:7" ht="25.75" x14ac:dyDescent="0.4">
      <c r="A70" s="78" t="s">
        <v>76</v>
      </c>
      <c r="B70" s="79"/>
      <c r="C70" s="79"/>
      <c r="D70" s="79"/>
      <c r="E70" s="79"/>
      <c r="F70" s="68" t="s">
        <v>77</v>
      </c>
      <c r="G70" s="70"/>
    </row>
    <row r="71" spans="1:7" ht="38.6" x14ac:dyDescent="0.4">
      <c r="A71" s="80"/>
      <c r="B71" s="81"/>
      <c r="C71" s="81"/>
      <c r="D71" s="81"/>
      <c r="E71" s="81"/>
      <c r="F71" s="68" t="s">
        <v>78</v>
      </c>
      <c r="G71" s="70"/>
    </row>
    <row r="72" spans="1:7" ht="25.75" x14ac:dyDescent="0.4">
      <c r="A72" s="80"/>
      <c r="B72" s="81"/>
      <c r="C72" s="81"/>
      <c r="D72" s="81"/>
      <c r="E72" s="81"/>
      <c r="F72" s="68" t="s">
        <v>79</v>
      </c>
      <c r="G72" s="70"/>
    </row>
    <row r="73" spans="1:7" ht="25.75" x14ac:dyDescent="0.4">
      <c r="A73" s="80"/>
      <c r="B73" s="81"/>
      <c r="C73" s="81"/>
      <c r="D73" s="81"/>
      <c r="E73" s="81"/>
      <c r="F73" s="68" t="s">
        <v>80</v>
      </c>
      <c r="G73" s="70"/>
    </row>
    <row r="74" spans="1:7" ht="25.75" x14ac:dyDescent="0.4">
      <c r="A74" s="80"/>
      <c r="B74" s="81"/>
      <c r="C74" s="81"/>
      <c r="D74" s="81"/>
      <c r="E74" s="81"/>
      <c r="F74" s="68" t="s">
        <v>81</v>
      </c>
      <c r="G74" s="70"/>
    </row>
    <row r="75" spans="1:7" ht="25.2" customHeight="1" x14ac:dyDescent="0.4">
      <c r="A75" s="82"/>
      <c r="B75" s="83"/>
      <c r="C75" s="83"/>
      <c r="D75" s="83"/>
      <c r="E75" s="83"/>
      <c r="F75" s="68" t="s">
        <v>82</v>
      </c>
      <c r="G75" s="70"/>
    </row>
  </sheetData>
  <protectedRanges>
    <protectedRange sqref="A70" name="Område1_1_1_1"/>
    <protectedRange sqref="A1" name="Område1_1_2"/>
  </protectedRanges>
  <mergeCells count="23">
    <mergeCell ref="A28:G28"/>
    <mergeCell ref="A37:G37"/>
    <mergeCell ref="A46:G46"/>
    <mergeCell ref="A3:G3"/>
    <mergeCell ref="A4:E4"/>
    <mergeCell ref="F4:G4"/>
    <mergeCell ref="A18:G19"/>
    <mergeCell ref="A70:E75"/>
    <mergeCell ref="A1:B2"/>
    <mergeCell ref="C1:G1"/>
    <mergeCell ref="C2:G2"/>
    <mergeCell ref="A67:B67"/>
    <mergeCell ref="C67:E67"/>
    <mergeCell ref="A68:B68"/>
    <mergeCell ref="C68:E68"/>
    <mergeCell ref="A69:B69"/>
    <mergeCell ref="C69:E69"/>
    <mergeCell ref="A64:E64"/>
    <mergeCell ref="F64:G64"/>
    <mergeCell ref="A65:B65"/>
    <mergeCell ref="C65:E65"/>
    <mergeCell ref="A66:B66"/>
    <mergeCell ref="C66:E66"/>
  </mergeCells>
  <pageMargins left="0.7" right="0.7" top="0.75" bottom="0.75" header="0.3" footer="0.3"/>
  <pageSetup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4C090-E808-441B-B6D1-BDCB1FAA4B3E}">
  <dimension ref="A1:G80"/>
  <sheetViews>
    <sheetView zoomScale="85" zoomScaleNormal="85" workbookViewId="0">
      <selection activeCell="B7" sqref="B1:B1048576"/>
    </sheetView>
  </sheetViews>
  <sheetFormatPr defaultRowHeight="14.6" x14ac:dyDescent="0.4"/>
  <cols>
    <col min="1" max="1" width="4" bestFit="1" customWidth="1"/>
    <col min="2" max="2" width="33.84375" customWidth="1"/>
    <col min="3" max="3" width="30.3046875" customWidth="1"/>
    <col min="4" max="4" width="8.07421875" customWidth="1"/>
    <col min="5" max="5" width="14.69140625" customWidth="1"/>
    <col min="6" max="6" width="25.69140625" customWidth="1"/>
    <col min="7" max="7" width="17" customWidth="1"/>
  </cols>
  <sheetData>
    <row r="1" spans="1:7" ht="50.4" customHeight="1" thickBot="1" x14ac:dyDescent="0.45">
      <c r="A1" s="93"/>
      <c r="B1" s="94"/>
      <c r="C1" s="97" t="s">
        <v>91</v>
      </c>
      <c r="D1" s="98"/>
      <c r="E1" s="98"/>
      <c r="F1" s="98"/>
      <c r="G1" s="99"/>
    </row>
    <row r="2" spans="1:7" ht="52.95" customHeight="1" thickBot="1" x14ac:dyDescent="0.45">
      <c r="A2" s="95"/>
      <c r="B2" s="96"/>
      <c r="C2" s="97" t="s">
        <v>173</v>
      </c>
      <c r="D2" s="98"/>
      <c r="E2" s="98"/>
      <c r="F2" s="98"/>
      <c r="G2" s="99"/>
    </row>
    <row r="3" spans="1:7" ht="64.95" customHeight="1" x14ac:dyDescent="0.4">
      <c r="A3" s="105" t="s">
        <v>92</v>
      </c>
      <c r="B3" s="106"/>
      <c r="C3" s="106"/>
      <c r="D3" s="106"/>
      <c r="E3" s="106"/>
      <c r="F3" s="106"/>
      <c r="G3" s="107"/>
    </row>
    <row r="4" spans="1:7" ht="18.45" x14ac:dyDescent="0.4">
      <c r="A4" s="108" t="s">
        <v>2</v>
      </c>
      <c r="B4" s="108"/>
      <c r="C4" s="108"/>
      <c r="D4" s="108"/>
      <c r="E4" s="108"/>
      <c r="F4" s="109" t="s">
        <v>3</v>
      </c>
      <c r="G4" s="109"/>
    </row>
    <row r="5" spans="1:7" ht="25.75" x14ac:dyDescent="0.4">
      <c r="A5" s="66" t="s">
        <v>4</v>
      </c>
      <c r="B5" s="66" t="s">
        <v>174</v>
      </c>
      <c r="C5" s="67" t="s">
        <v>5</v>
      </c>
      <c r="D5" s="67" t="s">
        <v>6</v>
      </c>
      <c r="E5" s="67" t="s">
        <v>7</v>
      </c>
      <c r="F5" s="67" t="s">
        <v>8</v>
      </c>
      <c r="G5" s="67" t="s">
        <v>9</v>
      </c>
    </row>
    <row r="6" spans="1:7" ht="247.75" x14ac:dyDescent="0.4">
      <c r="A6" s="58">
        <v>1</v>
      </c>
      <c r="B6" s="47" t="s">
        <v>93</v>
      </c>
      <c r="C6" s="47" t="s">
        <v>11</v>
      </c>
      <c r="D6" s="56" t="s">
        <v>12</v>
      </c>
      <c r="E6" s="55">
        <v>500</v>
      </c>
      <c r="F6" s="57"/>
      <c r="G6" s="57"/>
    </row>
    <row r="7" spans="1:7" ht="72.900000000000006" x14ac:dyDescent="0.4">
      <c r="A7" s="58">
        <v>2</v>
      </c>
      <c r="B7" s="47" t="s">
        <v>41</v>
      </c>
      <c r="C7" s="47" t="s">
        <v>94</v>
      </c>
      <c r="D7" s="56" t="s">
        <v>21</v>
      </c>
      <c r="E7" s="55">
        <v>1200</v>
      </c>
      <c r="F7" s="57"/>
      <c r="G7" s="57"/>
    </row>
    <row r="8" spans="1:7" ht="72.900000000000006" x14ac:dyDescent="0.4">
      <c r="A8" s="58">
        <v>3</v>
      </c>
      <c r="B8" s="47" t="s">
        <v>42</v>
      </c>
      <c r="C8" s="47" t="s">
        <v>23</v>
      </c>
      <c r="D8" s="56" t="s">
        <v>12</v>
      </c>
      <c r="E8" s="55">
        <v>120</v>
      </c>
      <c r="F8" s="57"/>
      <c r="G8" s="57"/>
    </row>
    <row r="9" spans="1:7" ht="72.900000000000006" x14ac:dyDescent="0.4">
      <c r="A9" s="58">
        <v>4</v>
      </c>
      <c r="B9" s="47" t="s">
        <v>95</v>
      </c>
      <c r="C9" s="47" t="s">
        <v>96</v>
      </c>
      <c r="D9" s="56" t="s">
        <v>26</v>
      </c>
      <c r="E9" s="55">
        <v>10</v>
      </c>
      <c r="F9" s="57"/>
      <c r="G9" s="57"/>
    </row>
    <row r="10" spans="1:7" ht="58.3" x14ac:dyDescent="0.4">
      <c r="A10" s="58">
        <v>5</v>
      </c>
      <c r="B10" s="47" t="s">
        <v>44</v>
      </c>
      <c r="C10" s="47" t="s">
        <v>28</v>
      </c>
      <c r="D10" s="56" t="s">
        <v>21</v>
      </c>
      <c r="E10" s="55">
        <v>20</v>
      </c>
      <c r="F10" s="57"/>
      <c r="G10" s="57"/>
    </row>
    <row r="11" spans="1:7" ht="87.45" x14ac:dyDescent="0.4">
      <c r="A11" s="58">
        <v>6</v>
      </c>
      <c r="B11" s="47" t="s">
        <v>32</v>
      </c>
      <c r="C11" s="47" t="s">
        <v>33</v>
      </c>
      <c r="D11" s="56" t="s">
        <v>31</v>
      </c>
      <c r="E11" s="55">
        <v>4500</v>
      </c>
      <c r="F11" s="57"/>
      <c r="G11" s="57"/>
    </row>
    <row r="12" spans="1:7" ht="43.75" x14ac:dyDescent="0.4">
      <c r="A12" s="58">
        <v>7</v>
      </c>
      <c r="B12" s="47" t="s">
        <v>34</v>
      </c>
      <c r="C12" s="47" t="s">
        <v>97</v>
      </c>
      <c r="D12" s="56" t="s">
        <v>31</v>
      </c>
      <c r="E12" s="55">
        <v>50</v>
      </c>
      <c r="F12" s="57"/>
      <c r="G12" s="57"/>
    </row>
    <row r="13" spans="1:7" ht="43.75" x14ac:dyDescent="0.4">
      <c r="A13" s="57">
        <v>8</v>
      </c>
      <c r="B13" s="47" t="s">
        <v>47</v>
      </c>
      <c r="C13" s="47" t="s">
        <v>37</v>
      </c>
      <c r="D13" s="56" t="s">
        <v>31</v>
      </c>
      <c r="E13" s="55">
        <v>1300</v>
      </c>
      <c r="F13" s="57"/>
      <c r="G13" s="57"/>
    </row>
    <row r="14" spans="1:7" ht="27.65" customHeight="1" x14ac:dyDescent="0.4">
      <c r="A14" s="117" t="s">
        <v>98</v>
      </c>
      <c r="B14" s="117"/>
      <c r="C14" s="117"/>
      <c r="D14" s="117"/>
      <c r="E14" s="117"/>
      <c r="F14" s="117"/>
      <c r="G14" s="117"/>
    </row>
    <row r="15" spans="1:7" ht="25.75" x14ac:dyDescent="0.4">
      <c r="A15" s="66" t="s">
        <v>4</v>
      </c>
      <c r="B15" s="66" t="s">
        <v>174</v>
      </c>
      <c r="C15" s="67" t="s">
        <v>5</v>
      </c>
      <c r="D15" s="67" t="s">
        <v>6</v>
      </c>
      <c r="E15" s="67" t="s">
        <v>7</v>
      </c>
      <c r="F15" s="67" t="s">
        <v>8</v>
      </c>
      <c r="G15" s="67" t="s">
        <v>9</v>
      </c>
    </row>
    <row r="16" spans="1:7" ht="247.75" x14ac:dyDescent="0.4">
      <c r="A16" s="58">
        <v>1</v>
      </c>
      <c r="B16" s="59" t="s">
        <v>93</v>
      </c>
      <c r="C16" s="61" t="s">
        <v>11</v>
      </c>
      <c r="D16" s="56" t="s">
        <v>12</v>
      </c>
      <c r="E16" s="55">
        <v>350</v>
      </c>
      <c r="F16" s="57"/>
      <c r="G16" s="57"/>
    </row>
    <row r="17" spans="1:7" ht="72.900000000000006" x14ac:dyDescent="0.4">
      <c r="A17" s="58">
        <v>2</v>
      </c>
      <c r="B17" s="60" t="s">
        <v>41</v>
      </c>
      <c r="C17" s="61" t="s">
        <v>94</v>
      </c>
      <c r="D17" s="56" t="s">
        <v>21</v>
      </c>
      <c r="E17" s="55">
        <v>800</v>
      </c>
      <c r="F17" s="57"/>
      <c r="G17" s="57"/>
    </row>
    <row r="18" spans="1:7" ht="72.900000000000006" x14ac:dyDescent="0.4">
      <c r="A18" s="58">
        <v>3</v>
      </c>
      <c r="B18" s="60" t="s">
        <v>42</v>
      </c>
      <c r="C18" s="50" t="s">
        <v>23</v>
      </c>
      <c r="D18" s="56" t="s">
        <v>12</v>
      </c>
      <c r="E18" s="55">
        <v>40</v>
      </c>
      <c r="F18" s="57"/>
      <c r="G18" s="57"/>
    </row>
    <row r="19" spans="1:7" ht="72.900000000000006" x14ac:dyDescent="0.4">
      <c r="A19" s="58">
        <v>4</v>
      </c>
      <c r="B19" s="60" t="s">
        <v>95</v>
      </c>
      <c r="C19" s="61" t="s">
        <v>96</v>
      </c>
      <c r="D19" s="56" t="s">
        <v>26</v>
      </c>
      <c r="E19" s="55">
        <v>10</v>
      </c>
      <c r="F19" s="57"/>
      <c r="G19" s="57"/>
    </row>
    <row r="20" spans="1:7" ht="58.3" x14ac:dyDescent="0.4">
      <c r="A20" s="58">
        <v>5</v>
      </c>
      <c r="B20" s="60" t="s">
        <v>44</v>
      </c>
      <c r="C20" s="50" t="s">
        <v>28</v>
      </c>
      <c r="D20" s="56" t="s">
        <v>49</v>
      </c>
      <c r="E20" s="55">
        <v>10</v>
      </c>
      <c r="F20" s="57"/>
      <c r="G20" s="57"/>
    </row>
    <row r="21" spans="1:7" ht="87.45" x14ac:dyDescent="0.4">
      <c r="A21" s="58">
        <v>6</v>
      </c>
      <c r="B21" s="60" t="s">
        <v>32</v>
      </c>
      <c r="C21" s="62" t="s">
        <v>33</v>
      </c>
      <c r="D21" s="56" t="s">
        <v>31</v>
      </c>
      <c r="E21" s="55">
        <v>1500</v>
      </c>
      <c r="F21" s="57"/>
      <c r="G21" s="57"/>
    </row>
    <row r="22" spans="1:7" ht="43.75" x14ac:dyDescent="0.4">
      <c r="A22" s="58">
        <v>7</v>
      </c>
      <c r="B22" s="60" t="s">
        <v>34</v>
      </c>
      <c r="C22" s="62" t="s">
        <v>97</v>
      </c>
      <c r="D22" s="56" t="s">
        <v>31</v>
      </c>
      <c r="E22" s="55">
        <v>50</v>
      </c>
      <c r="F22" s="57"/>
      <c r="G22" s="57"/>
    </row>
    <row r="23" spans="1:7" ht="43.75" x14ac:dyDescent="0.4">
      <c r="A23" s="57">
        <v>8</v>
      </c>
      <c r="B23" s="54" t="s">
        <v>47</v>
      </c>
      <c r="C23" s="63" t="s">
        <v>37</v>
      </c>
      <c r="D23" s="56" t="s">
        <v>31</v>
      </c>
      <c r="E23" s="55">
        <v>12000</v>
      </c>
      <c r="F23" s="57"/>
      <c r="G23" s="57"/>
    </row>
    <row r="24" spans="1:7" ht="28.95" customHeight="1" x14ac:dyDescent="0.4">
      <c r="A24" s="88" t="s">
        <v>99</v>
      </c>
      <c r="B24" s="88"/>
      <c r="C24" s="88"/>
      <c r="D24" s="88"/>
      <c r="E24" s="88"/>
      <c r="F24" s="88"/>
      <c r="G24" s="88"/>
    </row>
    <row r="25" spans="1:7" ht="25.75" x14ac:dyDescent="0.4">
      <c r="A25" s="66" t="s">
        <v>4</v>
      </c>
      <c r="B25" s="66" t="s">
        <v>174</v>
      </c>
      <c r="C25" s="67" t="s">
        <v>5</v>
      </c>
      <c r="D25" s="67" t="s">
        <v>6</v>
      </c>
      <c r="E25" s="67" t="s">
        <v>7</v>
      </c>
      <c r="F25" s="67" t="s">
        <v>8</v>
      </c>
      <c r="G25" s="67" t="s">
        <v>9</v>
      </c>
    </row>
    <row r="26" spans="1:7" ht="72.900000000000006" x14ac:dyDescent="0.4">
      <c r="A26" s="58">
        <v>1</v>
      </c>
      <c r="B26" s="59" t="s">
        <v>100</v>
      </c>
      <c r="C26" s="61" t="s">
        <v>94</v>
      </c>
      <c r="D26" s="56" t="s">
        <v>21</v>
      </c>
      <c r="E26" s="55">
        <v>600</v>
      </c>
      <c r="F26" s="57"/>
      <c r="G26" s="57"/>
    </row>
    <row r="27" spans="1:7" ht="72.900000000000006" x14ac:dyDescent="0.4">
      <c r="A27" s="58">
        <v>2</v>
      </c>
      <c r="B27" s="60" t="s">
        <v>101</v>
      </c>
      <c r="C27" s="50" t="s">
        <v>23</v>
      </c>
      <c r="D27" s="56" t="s">
        <v>12</v>
      </c>
      <c r="E27" s="55">
        <v>60</v>
      </c>
      <c r="F27" s="57"/>
      <c r="G27" s="57"/>
    </row>
    <row r="28" spans="1:7" ht="72.900000000000006" x14ac:dyDescent="0.4">
      <c r="A28" s="58">
        <v>3</v>
      </c>
      <c r="B28" s="60" t="s">
        <v>102</v>
      </c>
      <c r="C28" s="61" t="s">
        <v>96</v>
      </c>
      <c r="D28" s="56" t="s">
        <v>26</v>
      </c>
      <c r="E28" s="55">
        <v>10</v>
      </c>
      <c r="F28" s="57"/>
      <c r="G28" s="57"/>
    </row>
    <row r="29" spans="1:7" ht="58.3" x14ac:dyDescent="0.4">
      <c r="A29" s="58">
        <v>4</v>
      </c>
      <c r="B29" s="60" t="s">
        <v>103</v>
      </c>
      <c r="C29" s="50" t="s">
        <v>28</v>
      </c>
      <c r="D29" s="56" t="s">
        <v>49</v>
      </c>
      <c r="E29" s="55">
        <v>15</v>
      </c>
      <c r="F29" s="57"/>
      <c r="G29" s="57"/>
    </row>
    <row r="30" spans="1:7" ht="87.45" x14ac:dyDescent="0.4">
      <c r="A30" s="58">
        <v>5</v>
      </c>
      <c r="B30" s="60" t="s">
        <v>104</v>
      </c>
      <c r="C30" s="62" t="s">
        <v>33</v>
      </c>
      <c r="D30" s="56" t="s">
        <v>31</v>
      </c>
      <c r="E30" s="55">
        <v>2500</v>
      </c>
      <c r="F30" s="57"/>
      <c r="G30" s="57"/>
    </row>
    <row r="31" spans="1:7" ht="43.75" x14ac:dyDescent="0.4">
      <c r="A31" s="58">
        <v>6</v>
      </c>
      <c r="B31" s="60" t="s">
        <v>105</v>
      </c>
      <c r="C31" s="62" t="s">
        <v>97</v>
      </c>
      <c r="D31" s="56" t="s">
        <v>31</v>
      </c>
      <c r="E31" s="55">
        <v>50</v>
      </c>
      <c r="F31" s="57"/>
      <c r="G31" s="57"/>
    </row>
    <row r="32" spans="1:7" ht="43.75" x14ac:dyDescent="0.4">
      <c r="A32" s="58">
        <v>7</v>
      </c>
      <c r="B32" s="60" t="s">
        <v>106</v>
      </c>
      <c r="C32" s="63" t="s">
        <v>37</v>
      </c>
      <c r="D32" s="56" t="s">
        <v>31</v>
      </c>
      <c r="E32" s="55">
        <v>2600</v>
      </c>
      <c r="F32" s="57"/>
      <c r="G32" s="57"/>
    </row>
    <row r="33" spans="1:7" ht="25.95" customHeight="1" x14ac:dyDescent="0.4">
      <c r="A33" s="88" t="s">
        <v>107</v>
      </c>
      <c r="B33" s="88"/>
      <c r="C33" s="88"/>
      <c r="D33" s="88"/>
      <c r="E33" s="88"/>
      <c r="F33" s="88"/>
      <c r="G33" s="88"/>
    </row>
    <row r="34" spans="1:7" ht="25.75" x14ac:dyDescent="0.4">
      <c r="A34" s="66" t="s">
        <v>4</v>
      </c>
      <c r="B34" s="66" t="s">
        <v>174</v>
      </c>
      <c r="C34" s="67" t="s">
        <v>5</v>
      </c>
      <c r="D34" s="67" t="s">
        <v>6</v>
      </c>
      <c r="E34" s="67" t="s">
        <v>7</v>
      </c>
      <c r="F34" s="67" t="s">
        <v>8</v>
      </c>
      <c r="G34" s="67" t="s">
        <v>9</v>
      </c>
    </row>
    <row r="35" spans="1:7" ht="72.900000000000006" x14ac:dyDescent="0.4">
      <c r="A35" s="58">
        <v>1</v>
      </c>
      <c r="B35" s="59" t="s">
        <v>100</v>
      </c>
      <c r="C35" s="61" t="s">
        <v>94</v>
      </c>
      <c r="D35" s="56" t="s">
        <v>21</v>
      </c>
      <c r="E35" s="55">
        <v>1500</v>
      </c>
      <c r="F35" s="57"/>
      <c r="G35" s="57"/>
    </row>
    <row r="36" spans="1:7" ht="72.900000000000006" x14ac:dyDescent="0.4">
      <c r="A36" s="58">
        <v>2</v>
      </c>
      <c r="B36" s="60" t="s">
        <v>101</v>
      </c>
      <c r="C36" s="50" t="s">
        <v>23</v>
      </c>
      <c r="D36" s="56" t="s">
        <v>12</v>
      </c>
      <c r="E36" s="55">
        <v>42</v>
      </c>
      <c r="F36" s="57"/>
      <c r="G36" s="57"/>
    </row>
    <row r="37" spans="1:7" ht="72.900000000000006" x14ac:dyDescent="0.4">
      <c r="A37" s="58">
        <v>3</v>
      </c>
      <c r="B37" s="60" t="s">
        <v>102</v>
      </c>
      <c r="C37" s="61" t="s">
        <v>96</v>
      </c>
      <c r="D37" s="56" t="s">
        <v>26</v>
      </c>
      <c r="E37" s="55">
        <v>10</v>
      </c>
      <c r="F37" s="57"/>
      <c r="G37" s="57"/>
    </row>
    <row r="38" spans="1:7" ht="58.3" x14ac:dyDescent="0.4">
      <c r="A38" s="58">
        <v>4</v>
      </c>
      <c r="B38" s="60" t="s">
        <v>103</v>
      </c>
      <c r="C38" s="50" t="s">
        <v>28</v>
      </c>
      <c r="D38" s="56" t="s">
        <v>49</v>
      </c>
      <c r="E38" s="55">
        <v>10</v>
      </c>
      <c r="F38" s="57"/>
      <c r="G38" s="57"/>
    </row>
    <row r="39" spans="1:7" ht="87.45" x14ac:dyDescent="0.4">
      <c r="A39" s="58">
        <v>5</v>
      </c>
      <c r="B39" s="60" t="s">
        <v>104</v>
      </c>
      <c r="C39" s="62" t="s">
        <v>33</v>
      </c>
      <c r="D39" s="56" t="s">
        <v>31</v>
      </c>
      <c r="E39" s="55">
        <v>4500</v>
      </c>
      <c r="F39" s="57"/>
      <c r="G39" s="57"/>
    </row>
    <row r="40" spans="1:7" ht="43.75" x14ac:dyDescent="0.4">
      <c r="A40" s="58">
        <v>6</v>
      </c>
      <c r="B40" s="60" t="s">
        <v>105</v>
      </c>
      <c r="C40" s="62" t="s">
        <v>97</v>
      </c>
      <c r="D40" s="56" t="s">
        <v>31</v>
      </c>
      <c r="E40" s="55">
        <v>50</v>
      </c>
      <c r="F40" s="57"/>
      <c r="G40" s="57"/>
    </row>
    <row r="41" spans="1:7" ht="43.75" x14ac:dyDescent="0.4">
      <c r="A41" s="58">
        <v>7</v>
      </c>
      <c r="B41" s="60" t="s">
        <v>106</v>
      </c>
      <c r="C41" s="63" t="s">
        <v>37</v>
      </c>
      <c r="D41" s="56" t="s">
        <v>31</v>
      </c>
      <c r="E41" s="55">
        <v>500</v>
      </c>
      <c r="F41" s="57"/>
      <c r="G41" s="57"/>
    </row>
    <row r="42" spans="1:7" x14ac:dyDescent="0.4">
      <c r="A42" s="88" t="s">
        <v>108</v>
      </c>
      <c r="B42" s="88"/>
      <c r="C42" s="88"/>
      <c r="D42" s="88"/>
      <c r="E42" s="88"/>
      <c r="F42" s="88"/>
      <c r="G42" s="88"/>
    </row>
    <row r="43" spans="1:7" ht="25.75" x14ac:dyDescent="0.4">
      <c r="A43" s="66" t="s">
        <v>4</v>
      </c>
      <c r="B43" s="66" t="s">
        <v>174</v>
      </c>
      <c r="C43" s="67" t="s">
        <v>5</v>
      </c>
      <c r="D43" s="67" t="s">
        <v>6</v>
      </c>
      <c r="E43" s="67" t="s">
        <v>7</v>
      </c>
      <c r="F43" s="67" t="s">
        <v>8</v>
      </c>
      <c r="G43" s="67" t="s">
        <v>9</v>
      </c>
    </row>
    <row r="44" spans="1:7" ht="72.900000000000006" x14ac:dyDescent="0.4">
      <c r="A44" s="58">
        <v>1</v>
      </c>
      <c r="B44" s="59" t="s">
        <v>100</v>
      </c>
      <c r="C44" s="61" t="s">
        <v>94</v>
      </c>
      <c r="D44" s="56" t="s">
        <v>21</v>
      </c>
      <c r="E44" s="55">
        <v>600</v>
      </c>
      <c r="F44" s="57"/>
      <c r="G44" s="57"/>
    </row>
    <row r="45" spans="1:7" ht="72.900000000000006" x14ac:dyDescent="0.4">
      <c r="A45" s="58">
        <v>2</v>
      </c>
      <c r="B45" s="60" t="s">
        <v>101</v>
      </c>
      <c r="C45" s="50" t="s">
        <v>23</v>
      </c>
      <c r="D45" s="56" t="s">
        <v>12</v>
      </c>
      <c r="E45" s="55">
        <v>60</v>
      </c>
      <c r="F45" s="57"/>
      <c r="G45" s="57"/>
    </row>
    <row r="46" spans="1:7" ht="72.900000000000006" x14ac:dyDescent="0.4">
      <c r="A46" s="58">
        <v>3</v>
      </c>
      <c r="B46" s="60" t="s">
        <v>102</v>
      </c>
      <c r="C46" s="61" t="s">
        <v>96</v>
      </c>
      <c r="D46" s="56" t="s">
        <v>26</v>
      </c>
      <c r="E46" s="55">
        <v>10</v>
      </c>
      <c r="F46" s="57"/>
      <c r="G46" s="57"/>
    </row>
    <row r="47" spans="1:7" ht="58.3" x14ac:dyDescent="0.4">
      <c r="A47" s="58">
        <v>4</v>
      </c>
      <c r="B47" s="60" t="s">
        <v>103</v>
      </c>
      <c r="C47" s="50" t="s">
        <v>28</v>
      </c>
      <c r="D47" s="56" t="s">
        <v>49</v>
      </c>
      <c r="E47" s="55">
        <v>15</v>
      </c>
      <c r="F47" s="57"/>
      <c r="G47" s="57"/>
    </row>
    <row r="48" spans="1:7" ht="87.45" x14ac:dyDescent="0.4">
      <c r="A48" s="58">
        <v>5</v>
      </c>
      <c r="B48" s="60" t="s">
        <v>104</v>
      </c>
      <c r="C48" s="62" t="s">
        <v>33</v>
      </c>
      <c r="D48" s="56" t="s">
        <v>31</v>
      </c>
      <c r="E48" s="55">
        <v>2500</v>
      </c>
      <c r="F48" s="57"/>
      <c r="G48" s="57"/>
    </row>
    <row r="49" spans="1:7" ht="43.75" x14ac:dyDescent="0.4">
      <c r="A49" s="58">
        <v>6</v>
      </c>
      <c r="B49" s="60" t="s">
        <v>105</v>
      </c>
      <c r="C49" s="62" t="s">
        <v>97</v>
      </c>
      <c r="D49" s="56" t="s">
        <v>31</v>
      </c>
      <c r="E49" s="55">
        <v>50</v>
      </c>
      <c r="F49" s="57"/>
      <c r="G49" s="57"/>
    </row>
    <row r="50" spans="1:7" ht="43.75" x14ac:dyDescent="0.4">
      <c r="A50" s="58">
        <v>7</v>
      </c>
      <c r="B50" s="60" t="s">
        <v>106</v>
      </c>
      <c r="C50" s="63" t="s">
        <v>37</v>
      </c>
      <c r="D50" s="56" t="s">
        <v>31</v>
      </c>
      <c r="E50" s="55">
        <v>2600</v>
      </c>
      <c r="F50" s="57"/>
      <c r="G50" s="57"/>
    </row>
    <row r="51" spans="1:7" x14ac:dyDescent="0.4">
      <c r="A51" s="118" t="s">
        <v>109</v>
      </c>
      <c r="B51" s="118"/>
      <c r="C51" s="118"/>
      <c r="D51" s="118"/>
      <c r="E51" s="118"/>
      <c r="F51" s="118"/>
      <c r="G51" s="118"/>
    </row>
    <row r="52" spans="1:7" ht="25.75" x14ac:dyDescent="0.4">
      <c r="A52" s="66" t="s">
        <v>4</v>
      </c>
      <c r="B52" s="66" t="s">
        <v>174</v>
      </c>
      <c r="C52" s="67" t="s">
        <v>5</v>
      </c>
      <c r="D52" s="67" t="s">
        <v>6</v>
      </c>
      <c r="E52" s="67" t="s">
        <v>7</v>
      </c>
      <c r="F52" s="67" t="s">
        <v>8</v>
      </c>
      <c r="G52" s="67" t="s">
        <v>9</v>
      </c>
    </row>
    <row r="53" spans="1:7" ht="72.900000000000006" x14ac:dyDescent="0.4">
      <c r="A53" s="58">
        <v>1</v>
      </c>
      <c r="B53" s="59" t="s">
        <v>100</v>
      </c>
      <c r="C53" s="61" t="s">
        <v>94</v>
      </c>
      <c r="D53" s="56" t="s">
        <v>21</v>
      </c>
      <c r="E53" s="55">
        <v>480</v>
      </c>
      <c r="F53" s="57"/>
      <c r="G53" s="57"/>
    </row>
    <row r="54" spans="1:7" ht="72.900000000000006" x14ac:dyDescent="0.4">
      <c r="A54" s="58">
        <v>2</v>
      </c>
      <c r="B54" s="60" t="s">
        <v>101</v>
      </c>
      <c r="C54" s="50" t="s">
        <v>23</v>
      </c>
      <c r="D54" s="56" t="s">
        <v>12</v>
      </c>
      <c r="E54" s="55">
        <v>55</v>
      </c>
      <c r="F54" s="57"/>
      <c r="G54" s="57"/>
    </row>
    <row r="55" spans="1:7" ht="72.900000000000006" x14ac:dyDescent="0.4">
      <c r="A55" s="58">
        <v>3</v>
      </c>
      <c r="B55" s="60" t="s">
        <v>102</v>
      </c>
      <c r="C55" s="61" t="s">
        <v>96</v>
      </c>
      <c r="D55" s="56" t="s">
        <v>26</v>
      </c>
      <c r="E55" s="55">
        <v>10</v>
      </c>
      <c r="F55" s="57"/>
      <c r="G55" s="57"/>
    </row>
    <row r="56" spans="1:7" ht="58.3" x14ac:dyDescent="0.4">
      <c r="A56" s="58">
        <v>4</v>
      </c>
      <c r="B56" s="60" t="s">
        <v>103</v>
      </c>
      <c r="C56" s="50" t="s">
        <v>28</v>
      </c>
      <c r="D56" s="56" t="s">
        <v>49</v>
      </c>
      <c r="E56" s="55">
        <v>10</v>
      </c>
      <c r="F56" s="57"/>
      <c r="G56" s="57"/>
    </row>
    <row r="57" spans="1:7" ht="87.45" x14ac:dyDescent="0.4">
      <c r="A57" s="58">
        <v>5</v>
      </c>
      <c r="B57" s="60" t="s">
        <v>104</v>
      </c>
      <c r="C57" s="62" t="s">
        <v>33</v>
      </c>
      <c r="D57" s="56" t="s">
        <v>31</v>
      </c>
      <c r="E57" s="55">
        <v>5000</v>
      </c>
      <c r="F57" s="57"/>
      <c r="G57" s="57"/>
    </row>
    <row r="58" spans="1:7" ht="43.75" x14ac:dyDescent="0.4">
      <c r="A58" s="58">
        <v>6</v>
      </c>
      <c r="B58" s="60" t="s">
        <v>105</v>
      </c>
      <c r="C58" s="62" t="s">
        <v>97</v>
      </c>
      <c r="D58" s="56" t="s">
        <v>31</v>
      </c>
      <c r="E58" s="55">
        <v>50</v>
      </c>
      <c r="F58" s="57"/>
      <c r="G58" s="57"/>
    </row>
    <row r="59" spans="1:7" ht="43.75" x14ac:dyDescent="0.4">
      <c r="A59" s="58">
        <v>7</v>
      </c>
      <c r="B59" s="60" t="s">
        <v>106</v>
      </c>
      <c r="C59" s="63" t="s">
        <v>37</v>
      </c>
      <c r="D59" s="56" t="s">
        <v>31</v>
      </c>
      <c r="E59" s="55">
        <v>2000</v>
      </c>
      <c r="F59" s="57"/>
      <c r="G59" s="57"/>
    </row>
    <row r="60" spans="1:7" x14ac:dyDescent="0.4">
      <c r="A60" s="88" t="s">
        <v>110</v>
      </c>
      <c r="B60" s="88"/>
      <c r="C60" s="88"/>
      <c r="D60" s="88"/>
      <c r="E60" s="88"/>
      <c r="F60" s="88"/>
      <c r="G60" s="88"/>
    </row>
    <row r="61" spans="1:7" ht="25.75" x14ac:dyDescent="0.4">
      <c r="A61" s="66" t="s">
        <v>4</v>
      </c>
      <c r="B61" s="66" t="s">
        <v>174</v>
      </c>
      <c r="C61" s="67" t="s">
        <v>5</v>
      </c>
      <c r="D61" s="67" t="s">
        <v>6</v>
      </c>
      <c r="E61" s="67" t="s">
        <v>7</v>
      </c>
      <c r="F61" s="67" t="s">
        <v>8</v>
      </c>
      <c r="G61" s="67" t="s">
        <v>9</v>
      </c>
    </row>
    <row r="62" spans="1:7" ht="72.900000000000006" x14ac:dyDescent="0.4">
      <c r="A62" s="58">
        <v>1</v>
      </c>
      <c r="B62" s="59" t="s">
        <v>100</v>
      </c>
      <c r="C62" s="61" t="s">
        <v>94</v>
      </c>
      <c r="D62" s="56" t="s">
        <v>21</v>
      </c>
      <c r="E62" s="55">
        <v>1500</v>
      </c>
      <c r="F62" s="57"/>
      <c r="G62" s="57"/>
    </row>
    <row r="63" spans="1:7" ht="72.900000000000006" x14ac:dyDescent="0.4">
      <c r="A63" s="58">
        <v>2</v>
      </c>
      <c r="B63" s="60" t="s">
        <v>101</v>
      </c>
      <c r="C63" s="50" t="s">
        <v>23</v>
      </c>
      <c r="D63" s="56" t="s">
        <v>12</v>
      </c>
      <c r="E63" s="55">
        <v>42</v>
      </c>
      <c r="F63" s="57"/>
      <c r="G63" s="57"/>
    </row>
    <row r="64" spans="1:7" ht="72.900000000000006" x14ac:dyDescent="0.4">
      <c r="A64" s="58">
        <v>3</v>
      </c>
      <c r="B64" s="60" t="s">
        <v>102</v>
      </c>
      <c r="C64" s="61" t="s">
        <v>96</v>
      </c>
      <c r="D64" s="56" t="s">
        <v>26</v>
      </c>
      <c r="E64" s="55">
        <v>10</v>
      </c>
      <c r="F64" s="57"/>
      <c r="G64" s="57"/>
    </row>
    <row r="65" spans="1:7" ht="58.3" x14ac:dyDescent="0.4">
      <c r="A65" s="58">
        <v>4</v>
      </c>
      <c r="B65" s="60" t="s">
        <v>103</v>
      </c>
      <c r="C65" s="50" t="s">
        <v>28</v>
      </c>
      <c r="D65" s="56" t="s">
        <v>49</v>
      </c>
      <c r="E65" s="55">
        <v>15</v>
      </c>
      <c r="F65" s="57"/>
      <c r="G65" s="57"/>
    </row>
    <row r="66" spans="1:7" ht="87.45" x14ac:dyDescent="0.4">
      <c r="A66" s="58">
        <v>5</v>
      </c>
      <c r="B66" s="60" t="s">
        <v>104</v>
      </c>
      <c r="C66" s="62" t="s">
        <v>33</v>
      </c>
      <c r="D66" s="56" t="s">
        <v>31</v>
      </c>
      <c r="E66" s="55">
        <v>4500</v>
      </c>
      <c r="F66" s="57"/>
      <c r="G66" s="57"/>
    </row>
    <row r="67" spans="1:7" ht="43.75" x14ac:dyDescent="0.4">
      <c r="A67" s="58">
        <v>6</v>
      </c>
      <c r="B67" s="60" t="s">
        <v>105</v>
      </c>
      <c r="C67" s="62" t="s">
        <v>97</v>
      </c>
      <c r="D67" s="56" t="s">
        <v>31</v>
      </c>
      <c r="E67" s="55">
        <v>50</v>
      </c>
      <c r="F67" s="57"/>
      <c r="G67" s="57"/>
    </row>
    <row r="68" spans="1:7" ht="43.75" x14ac:dyDescent="0.4">
      <c r="A68" s="58">
        <v>7</v>
      </c>
      <c r="B68" s="60" t="s">
        <v>106</v>
      </c>
      <c r="C68" s="63" t="s">
        <v>37</v>
      </c>
      <c r="D68" s="56" t="s">
        <v>31</v>
      </c>
      <c r="E68" s="55">
        <v>12000</v>
      </c>
      <c r="F68" s="57"/>
      <c r="G68" s="57"/>
    </row>
    <row r="69" spans="1:7" ht="18.899999999999999" thickBot="1" x14ac:dyDescent="0.45">
      <c r="A69" s="100" t="s">
        <v>57</v>
      </c>
      <c r="B69" s="101"/>
      <c r="C69" s="101"/>
      <c r="D69" s="101"/>
      <c r="E69" s="102"/>
      <c r="F69" s="103" t="s">
        <v>58</v>
      </c>
      <c r="G69" s="104"/>
    </row>
    <row r="70" spans="1:7" ht="38.6" x14ac:dyDescent="0.4">
      <c r="A70" s="89" t="s">
        <v>59</v>
      </c>
      <c r="B70" s="90"/>
      <c r="C70" s="91" t="s">
        <v>60</v>
      </c>
      <c r="D70" s="92"/>
      <c r="E70" s="92"/>
      <c r="F70" s="68" t="s">
        <v>61</v>
      </c>
      <c r="G70" s="69"/>
    </row>
    <row r="71" spans="1:7" ht="25.75" x14ac:dyDescent="0.4">
      <c r="A71" s="84" t="s">
        <v>62</v>
      </c>
      <c r="B71" s="85"/>
      <c r="C71" s="86" t="s">
        <v>63</v>
      </c>
      <c r="D71" s="87"/>
      <c r="E71" s="87" t="s">
        <v>64</v>
      </c>
      <c r="F71" s="68" t="s">
        <v>65</v>
      </c>
      <c r="G71" s="69"/>
    </row>
    <row r="72" spans="1:7" ht="25.75" x14ac:dyDescent="0.4">
      <c r="A72" s="84" t="s">
        <v>66</v>
      </c>
      <c r="B72" s="85"/>
      <c r="C72" s="86" t="s">
        <v>67</v>
      </c>
      <c r="D72" s="87"/>
      <c r="E72" s="87"/>
      <c r="F72" s="68" t="s">
        <v>68</v>
      </c>
      <c r="G72" s="69"/>
    </row>
    <row r="73" spans="1:7" ht="25.75" x14ac:dyDescent="0.4">
      <c r="A73" s="84" t="s">
        <v>69</v>
      </c>
      <c r="B73" s="85"/>
      <c r="C73" s="86" t="s">
        <v>70</v>
      </c>
      <c r="D73" s="87"/>
      <c r="E73" s="87">
        <v>30</v>
      </c>
      <c r="F73" s="68" t="s">
        <v>71</v>
      </c>
      <c r="G73" s="69"/>
    </row>
    <row r="74" spans="1:7" ht="25.75" x14ac:dyDescent="0.4">
      <c r="A74" s="84" t="s">
        <v>72</v>
      </c>
      <c r="B74" s="85"/>
      <c r="C74" s="86" t="s">
        <v>73</v>
      </c>
      <c r="D74" s="87"/>
      <c r="E74" s="87" t="s">
        <v>74</v>
      </c>
      <c r="F74" s="68" t="s">
        <v>75</v>
      </c>
      <c r="G74" s="69"/>
    </row>
    <row r="75" spans="1:7" ht="25.75" x14ac:dyDescent="0.4">
      <c r="A75" s="78" t="s">
        <v>76</v>
      </c>
      <c r="B75" s="79"/>
      <c r="C75" s="79"/>
      <c r="D75" s="79"/>
      <c r="E75" s="79"/>
      <c r="F75" s="68" t="s">
        <v>77</v>
      </c>
      <c r="G75" s="70"/>
    </row>
    <row r="76" spans="1:7" ht="38.6" x14ac:dyDescent="0.4">
      <c r="A76" s="80"/>
      <c r="B76" s="81"/>
      <c r="C76" s="81"/>
      <c r="D76" s="81"/>
      <c r="E76" s="81"/>
      <c r="F76" s="68" t="s">
        <v>78</v>
      </c>
      <c r="G76" s="70"/>
    </row>
    <row r="77" spans="1:7" ht="25.75" x14ac:dyDescent="0.4">
      <c r="A77" s="80"/>
      <c r="B77" s="81"/>
      <c r="C77" s="81"/>
      <c r="D77" s="81"/>
      <c r="E77" s="81"/>
      <c r="F77" s="68" t="s">
        <v>79</v>
      </c>
      <c r="G77" s="70"/>
    </row>
    <row r="78" spans="1:7" ht="25.75" x14ac:dyDescent="0.4">
      <c r="A78" s="80"/>
      <c r="B78" s="81"/>
      <c r="C78" s="81"/>
      <c r="D78" s="81"/>
      <c r="E78" s="81"/>
      <c r="F78" s="68" t="s">
        <v>80</v>
      </c>
      <c r="G78" s="70"/>
    </row>
    <row r="79" spans="1:7" ht="25.75" x14ac:dyDescent="0.4">
      <c r="A79" s="80"/>
      <c r="B79" s="81"/>
      <c r="C79" s="81"/>
      <c r="D79" s="81"/>
      <c r="E79" s="81"/>
      <c r="F79" s="68" t="s">
        <v>81</v>
      </c>
      <c r="G79" s="70"/>
    </row>
    <row r="80" spans="1:7" ht="15" thickBot="1" x14ac:dyDescent="0.45">
      <c r="A80" s="82"/>
      <c r="B80" s="83"/>
      <c r="C80" s="83"/>
      <c r="D80" s="83"/>
      <c r="E80" s="83"/>
      <c r="F80" s="68" t="s">
        <v>82</v>
      </c>
      <c r="G80" s="70"/>
    </row>
  </sheetData>
  <protectedRanges>
    <protectedRange sqref="A1" name="Område1_1"/>
    <protectedRange sqref="C70:D70 C71:E74 G70:G80" name="Område1_1_1"/>
    <protectedRange sqref="A75" name="Område1_1_1_1"/>
  </protectedRanges>
  <mergeCells count="25">
    <mergeCell ref="A1:B2"/>
    <mergeCell ref="C1:G1"/>
    <mergeCell ref="C2:G2"/>
    <mergeCell ref="A69:E69"/>
    <mergeCell ref="F69:G69"/>
    <mergeCell ref="A3:G3"/>
    <mergeCell ref="A4:E4"/>
    <mergeCell ref="F4:G4"/>
    <mergeCell ref="A14:G14"/>
    <mergeCell ref="A24:G24"/>
    <mergeCell ref="A33:G33"/>
    <mergeCell ref="A42:G42"/>
    <mergeCell ref="A51:G51"/>
    <mergeCell ref="A60:G60"/>
    <mergeCell ref="A70:B70"/>
    <mergeCell ref="C70:E70"/>
    <mergeCell ref="A71:B71"/>
    <mergeCell ref="C71:E71"/>
    <mergeCell ref="A72:B72"/>
    <mergeCell ref="C72:E72"/>
    <mergeCell ref="A73:B73"/>
    <mergeCell ref="C73:E73"/>
    <mergeCell ref="A74:B74"/>
    <mergeCell ref="C74:E74"/>
    <mergeCell ref="A75:E80"/>
  </mergeCells>
  <pageMargins left="0.7" right="0.7" top="0.75" bottom="0.75" header="0.3" footer="0.3"/>
  <pageSetup scale="77"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FCC2A-572A-4012-9401-1CFE5B683F05}">
  <dimension ref="A1:G60"/>
  <sheetViews>
    <sheetView tabSelected="1" topLeftCell="A7" zoomScale="85" zoomScaleNormal="85" workbookViewId="0">
      <selection activeCell="B10" sqref="B1:B1048576"/>
    </sheetView>
  </sheetViews>
  <sheetFormatPr defaultRowHeight="14.6" x14ac:dyDescent="0.4"/>
  <cols>
    <col min="1" max="1" width="4" bestFit="1" customWidth="1"/>
    <col min="2" max="2" width="33.84375" customWidth="1"/>
    <col min="3" max="3" width="30.3046875" customWidth="1"/>
    <col min="4" max="4" width="8.07421875" customWidth="1"/>
    <col min="5" max="5" width="7.69140625" customWidth="1"/>
    <col min="6" max="6" width="27.84375" customWidth="1"/>
    <col min="7" max="7" width="18.07421875" customWidth="1"/>
  </cols>
  <sheetData>
    <row r="1" spans="1:7" ht="35.4" customHeight="1" thickBot="1" x14ac:dyDescent="0.45">
      <c r="A1" s="93"/>
      <c r="B1" s="94"/>
      <c r="C1" s="97" t="s">
        <v>111</v>
      </c>
      <c r="D1" s="98"/>
      <c r="E1" s="98"/>
      <c r="F1" s="98"/>
      <c r="G1" s="99"/>
    </row>
    <row r="2" spans="1:7" ht="44.4" customHeight="1" thickBot="1" x14ac:dyDescent="0.45">
      <c r="A2" s="95"/>
      <c r="B2" s="96"/>
      <c r="C2" s="97" t="s">
        <v>172</v>
      </c>
      <c r="D2" s="98"/>
      <c r="E2" s="98"/>
      <c r="F2" s="98"/>
      <c r="G2" s="99"/>
    </row>
    <row r="3" spans="1:7" ht="40.200000000000003" customHeight="1" x14ac:dyDescent="0.4">
      <c r="A3" s="105" t="s">
        <v>112</v>
      </c>
      <c r="B3" s="106"/>
      <c r="C3" s="106"/>
      <c r="D3" s="106"/>
      <c r="E3" s="106"/>
      <c r="F3" s="106"/>
      <c r="G3" s="107"/>
    </row>
    <row r="4" spans="1:7" ht="18.45" x14ac:dyDescent="0.4">
      <c r="A4" s="108" t="s">
        <v>2</v>
      </c>
      <c r="B4" s="108"/>
      <c r="C4" s="108"/>
      <c r="D4" s="108"/>
      <c r="E4" s="108"/>
      <c r="F4" s="109" t="s">
        <v>3</v>
      </c>
      <c r="G4" s="109"/>
    </row>
    <row r="5" spans="1:7" ht="25.75" x14ac:dyDescent="0.4">
      <c r="A5" s="66" t="s">
        <v>4</v>
      </c>
      <c r="B5" s="66" t="s">
        <v>174</v>
      </c>
      <c r="C5" s="67" t="s">
        <v>5</v>
      </c>
      <c r="D5" s="67" t="s">
        <v>6</v>
      </c>
      <c r="E5" s="67" t="s">
        <v>7</v>
      </c>
      <c r="F5" s="67" t="s">
        <v>8</v>
      </c>
      <c r="G5" s="67" t="s">
        <v>9</v>
      </c>
    </row>
    <row r="6" spans="1:7" ht="204" x14ac:dyDescent="0.4">
      <c r="A6" s="58">
        <v>1</v>
      </c>
      <c r="B6" s="47" t="s">
        <v>113</v>
      </c>
      <c r="C6" s="50" t="s">
        <v>11</v>
      </c>
      <c r="D6" s="48" t="s">
        <v>12</v>
      </c>
      <c r="E6" s="49">
        <v>140</v>
      </c>
      <c r="F6" s="57"/>
      <c r="G6" s="57"/>
    </row>
    <row r="7" spans="1:7" ht="58.3" x14ac:dyDescent="0.4">
      <c r="A7" s="58">
        <v>2</v>
      </c>
      <c r="B7" s="47" t="s">
        <v>114</v>
      </c>
      <c r="C7" s="51" t="s">
        <v>14</v>
      </c>
      <c r="D7" s="48" t="s">
        <v>12</v>
      </c>
      <c r="E7" s="49">
        <v>200</v>
      </c>
      <c r="F7" s="57"/>
      <c r="G7" s="57"/>
    </row>
    <row r="8" spans="1:7" ht="87.45" x14ac:dyDescent="0.4">
      <c r="A8" s="58">
        <v>3</v>
      </c>
      <c r="B8" s="47" t="s">
        <v>115</v>
      </c>
      <c r="C8" s="50" t="s">
        <v>16</v>
      </c>
      <c r="D8" s="48" t="s">
        <v>12</v>
      </c>
      <c r="E8" s="49">
        <v>150</v>
      </c>
      <c r="F8" s="57"/>
      <c r="G8" s="57"/>
    </row>
    <row r="9" spans="1:7" ht="102" x14ac:dyDescent="0.4">
      <c r="A9" s="58">
        <v>4</v>
      </c>
      <c r="B9" s="47" t="s">
        <v>116</v>
      </c>
      <c r="C9" s="50" t="s">
        <v>18</v>
      </c>
      <c r="D9" s="48" t="s">
        <v>12</v>
      </c>
      <c r="E9" s="49">
        <v>150</v>
      </c>
      <c r="F9" s="57"/>
      <c r="G9" s="57"/>
    </row>
    <row r="10" spans="1:7" ht="72.900000000000006" x14ac:dyDescent="0.4">
      <c r="A10" s="58">
        <v>5</v>
      </c>
      <c r="B10" s="47" t="s">
        <v>100</v>
      </c>
      <c r="C10" s="50" t="s">
        <v>20</v>
      </c>
      <c r="D10" s="48" t="s">
        <v>21</v>
      </c>
      <c r="E10" s="49">
        <v>1200</v>
      </c>
      <c r="F10" s="57"/>
      <c r="G10" s="57"/>
    </row>
    <row r="11" spans="1:7" ht="72.900000000000006" x14ac:dyDescent="0.4">
      <c r="A11" s="58">
        <v>6</v>
      </c>
      <c r="B11" s="47" t="s">
        <v>101</v>
      </c>
      <c r="C11" s="50" t="s">
        <v>23</v>
      </c>
      <c r="D11" s="48" t="s">
        <v>12</v>
      </c>
      <c r="E11" s="49">
        <v>30</v>
      </c>
      <c r="F11" s="57"/>
      <c r="G11" s="57"/>
    </row>
    <row r="12" spans="1:7" ht="72.900000000000006" x14ac:dyDescent="0.4">
      <c r="A12" s="58">
        <v>7</v>
      </c>
      <c r="B12" s="47" t="s">
        <v>43</v>
      </c>
      <c r="C12" s="50" t="s">
        <v>25</v>
      </c>
      <c r="D12" s="48" t="s">
        <v>26</v>
      </c>
      <c r="E12" s="49">
        <v>10</v>
      </c>
      <c r="F12" s="57"/>
      <c r="G12" s="57"/>
    </row>
    <row r="13" spans="1:7" ht="58.3" x14ac:dyDescent="0.4">
      <c r="A13" s="58">
        <v>8</v>
      </c>
      <c r="B13" s="47" t="s">
        <v>103</v>
      </c>
      <c r="C13" s="50" t="s">
        <v>28</v>
      </c>
      <c r="D13" s="48" t="s">
        <v>21</v>
      </c>
      <c r="E13" s="49">
        <v>10</v>
      </c>
      <c r="F13" s="57"/>
      <c r="G13" s="57"/>
    </row>
    <row r="14" spans="1:7" ht="43.75" x14ac:dyDescent="0.4">
      <c r="A14" s="58">
        <v>9</v>
      </c>
      <c r="B14" s="47" t="s">
        <v>117</v>
      </c>
      <c r="C14" s="52" t="s">
        <v>30</v>
      </c>
      <c r="D14" s="48" t="s">
        <v>31</v>
      </c>
      <c r="E14" s="49">
        <v>10</v>
      </c>
      <c r="F14" s="57"/>
      <c r="G14" s="57"/>
    </row>
    <row r="15" spans="1:7" ht="87.45" x14ac:dyDescent="0.4">
      <c r="A15" s="58">
        <v>10</v>
      </c>
      <c r="B15" s="47" t="s">
        <v>104</v>
      </c>
      <c r="C15" s="53" t="s">
        <v>33</v>
      </c>
      <c r="D15" s="48" t="s">
        <v>31</v>
      </c>
      <c r="E15" s="49">
        <v>8760</v>
      </c>
      <c r="F15" s="57"/>
      <c r="G15" s="57"/>
    </row>
    <row r="16" spans="1:7" ht="43.75" x14ac:dyDescent="0.4">
      <c r="A16" s="58">
        <v>11</v>
      </c>
      <c r="B16" s="47" t="s">
        <v>105</v>
      </c>
      <c r="C16" s="53" t="s">
        <v>35</v>
      </c>
      <c r="D16" s="48" t="s">
        <v>31</v>
      </c>
      <c r="E16" s="49">
        <v>50</v>
      </c>
      <c r="F16" s="57"/>
      <c r="G16" s="57"/>
    </row>
    <row r="17" spans="1:7" x14ac:dyDescent="0.4">
      <c r="A17" s="114" t="s">
        <v>118</v>
      </c>
      <c r="B17" s="114"/>
      <c r="C17" s="114"/>
      <c r="D17" s="114"/>
      <c r="E17" s="114"/>
      <c r="F17" s="114"/>
      <c r="G17" s="114"/>
    </row>
    <row r="18" spans="1:7" ht="25.75" x14ac:dyDescent="0.4">
      <c r="A18" s="66" t="s">
        <v>4</v>
      </c>
      <c r="B18" s="66" t="s">
        <v>174</v>
      </c>
      <c r="C18" s="67" t="s">
        <v>5</v>
      </c>
      <c r="D18" s="67" t="s">
        <v>6</v>
      </c>
      <c r="E18" s="67" t="s">
        <v>7</v>
      </c>
      <c r="F18" s="67" t="s">
        <v>8</v>
      </c>
      <c r="G18" s="67" t="s">
        <v>9</v>
      </c>
    </row>
    <row r="19" spans="1:7" ht="204" x14ac:dyDescent="0.4">
      <c r="A19" s="58">
        <v>1</v>
      </c>
      <c r="B19" s="47" t="s">
        <v>113</v>
      </c>
      <c r="C19" s="50" t="s">
        <v>11</v>
      </c>
      <c r="D19" s="48" t="s">
        <v>12</v>
      </c>
      <c r="E19" s="49">
        <v>200</v>
      </c>
      <c r="F19" s="57"/>
      <c r="G19" s="57"/>
    </row>
    <row r="20" spans="1:7" ht="58.3" x14ac:dyDescent="0.4">
      <c r="A20" s="58">
        <v>2</v>
      </c>
      <c r="B20" s="47" t="s">
        <v>114</v>
      </c>
      <c r="C20" s="51" t="s">
        <v>14</v>
      </c>
      <c r="D20" s="48" t="s">
        <v>12</v>
      </c>
      <c r="E20" s="49">
        <v>200</v>
      </c>
      <c r="F20" s="57"/>
      <c r="G20" s="57"/>
    </row>
    <row r="21" spans="1:7" ht="87.45" x14ac:dyDescent="0.4">
      <c r="A21" s="58">
        <v>3</v>
      </c>
      <c r="B21" s="47" t="s">
        <v>115</v>
      </c>
      <c r="C21" s="50" t="s">
        <v>16</v>
      </c>
      <c r="D21" s="48" t="s">
        <v>12</v>
      </c>
      <c r="E21" s="49">
        <v>150</v>
      </c>
      <c r="F21" s="57"/>
      <c r="G21" s="57"/>
    </row>
    <row r="22" spans="1:7" ht="102" x14ac:dyDescent="0.4">
      <c r="A22" s="58">
        <v>4</v>
      </c>
      <c r="B22" s="47" t="s">
        <v>116</v>
      </c>
      <c r="C22" s="50" t="s">
        <v>18</v>
      </c>
      <c r="D22" s="48" t="s">
        <v>12</v>
      </c>
      <c r="E22" s="49">
        <v>150</v>
      </c>
      <c r="F22" s="57"/>
      <c r="G22" s="57"/>
    </row>
    <row r="23" spans="1:7" ht="72.900000000000006" x14ac:dyDescent="0.4">
      <c r="A23" s="58">
        <v>5</v>
      </c>
      <c r="B23" s="47" t="s">
        <v>100</v>
      </c>
      <c r="C23" s="50" t="s">
        <v>20</v>
      </c>
      <c r="D23" s="48" t="s">
        <v>21</v>
      </c>
      <c r="E23" s="49">
        <v>800</v>
      </c>
      <c r="F23" s="57"/>
      <c r="G23" s="57"/>
    </row>
    <row r="24" spans="1:7" ht="72.900000000000006" x14ac:dyDescent="0.4">
      <c r="A24" s="58">
        <v>6</v>
      </c>
      <c r="B24" s="47" t="s">
        <v>101</v>
      </c>
      <c r="C24" s="50" t="s">
        <v>23</v>
      </c>
      <c r="D24" s="48" t="s">
        <v>12</v>
      </c>
      <c r="E24" s="49">
        <v>30</v>
      </c>
      <c r="F24" s="57"/>
      <c r="G24" s="57"/>
    </row>
    <row r="25" spans="1:7" ht="72.900000000000006" x14ac:dyDescent="0.4">
      <c r="A25" s="58">
        <v>7</v>
      </c>
      <c r="B25" s="47" t="s">
        <v>43</v>
      </c>
      <c r="C25" s="50" t="s">
        <v>25</v>
      </c>
      <c r="D25" s="48" t="s">
        <v>26</v>
      </c>
      <c r="E25" s="49">
        <v>10</v>
      </c>
      <c r="F25" s="57"/>
      <c r="G25" s="57"/>
    </row>
    <row r="26" spans="1:7" ht="58.3" x14ac:dyDescent="0.4">
      <c r="A26" s="58">
        <v>8</v>
      </c>
      <c r="B26" s="47" t="s">
        <v>103</v>
      </c>
      <c r="C26" s="50" t="s">
        <v>28</v>
      </c>
      <c r="D26" s="48" t="s">
        <v>21</v>
      </c>
      <c r="E26" s="49">
        <v>10</v>
      </c>
      <c r="F26" s="57"/>
      <c r="G26" s="57"/>
    </row>
    <row r="27" spans="1:7" ht="43.75" x14ac:dyDescent="0.4">
      <c r="A27" s="58">
        <v>9</v>
      </c>
      <c r="B27" s="47" t="s">
        <v>117</v>
      </c>
      <c r="C27" s="52" t="s">
        <v>30</v>
      </c>
      <c r="D27" s="48" t="s">
        <v>31</v>
      </c>
      <c r="E27" s="49">
        <v>10</v>
      </c>
      <c r="F27" s="57"/>
      <c r="G27" s="57"/>
    </row>
    <row r="28" spans="1:7" ht="87.45" x14ac:dyDescent="0.4">
      <c r="A28" s="58">
        <v>10</v>
      </c>
      <c r="B28" s="47" t="s">
        <v>104</v>
      </c>
      <c r="C28" s="53" t="s">
        <v>33</v>
      </c>
      <c r="D28" s="48" t="s">
        <v>31</v>
      </c>
      <c r="E28" s="49">
        <v>11000</v>
      </c>
      <c r="F28" s="57"/>
      <c r="G28" s="57"/>
    </row>
    <row r="29" spans="1:7" ht="43.75" x14ac:dyDescent="0.4">
      <c r="A29" s="58">
        <v>11</v>
      </c>
      <c r="B29" s="47" t="s">
        <v>105</v>
      </c>
      <c r="C29" s="53" t="s">
        <v>35</v>
      </c>
      <c r="D29" s="48" t="s">
        <v>31</v>
      </c>
      <c r="E29" s="49">
        <v>50</v>
      </c>
      <c r="F29" s="57"/>
      <c r="G29" s="57"/>
    </row>
    <row r="30" spans="1:7" x14ac:dyDescent="0.4">
      <c r="A30" s="119" t="s">
        <v>119</v>
      </c>
      <c r="B30" s="119"/>
      <c r="C30" s="119"/>
      <c r="D30" s="119"/>
      <c r="E30" s="119"/>
      <c r="F30" s="119"/>
      <c r="G30" s="57"/>
    </row>
    <row r="31" spans="1:7" x14ac:dyDescent="0.4">
      <c r="A31" s="114" t="s">
        <v>120</v>
      </c>
      <c r="B31" s="114"/>
      <c r="C31" s="114"/>
      <c r="D31" s="114"/>
      <c r="E31" s="114"/>
      <c r="F31" s="114"/>
      <c r="G31" s="114"/>
    </row>
    <row r="32" spans="1:7" ht="25.75" x14ac:dyDescent="0.4">
      <c r="A32" s="66" t="s">
        <v>4</v>
      </c>
      <c r="B32" s="66" t="s">
        <v>174</v>
      </c>
      <c r="C32" s="67" t="s">
        <v>5</v>
      </c>
      <c r="D32" s="67" t="s">
        <v>6</v>
      </c>
      <c r="E32" s="67" t="s">
        <v>7</v>
      </c>
      <c r="F32" s="67" t="s">
        <v>8</v>
      </c>
      <c r="G32" s="67" t="s">
        <v>9</v>
      </c>
    </row>
    <row r="33" spans="1:7" ht="72.900000000000006" x14ac:dyDescent="0.4">
      <c r="A33" s="58">
        <v>11</v>
      </c>
      <c r="B33" s="47" t="s">
        <v>100</v>
      </c>
      <c r="C33" s="50" t="s">
        <v>20</v>
      </c>
      <c r="D33" s="56" t="s">
        <v>21</v>
      </c>
      <c r="E33" s="55">
        <v>800</v>
      </c>
      <c r="F33" s="57"/>
      <c r="G33" s="57"/>
    </row>
    <row r="34" spans="1:7" ht="58.3" x14ac:dyDescent="0.4">
      <c r="A34" s="58">
        <v>2</v>
      </c>
      <c r="B34" s="47" t="s">
        <v>121</v>
      </c>
      <c r="C34" s="50" t="s">
        <v>23</v>
      </c>
      <c r="D34" s="56" t="s">
        <v>12</v>
      </c>
      <c r="E34" s="55">
        <v>50</v>
      </c>
      <c r="F34" s="57"/>
      <c r="G34" s="57"/>
    </row>
    <row r="35" spans="1:7" ht="72.900000000000006" x14ac:dyDescent="0.4">
      <c r="A35" s="58">
        <v>3</v>
      </c>
      <c r="B35" s="47" t="s">
        <v>43</v>
      </c>
      <c r="C35" s="50" t="s">
        <v>25</v>
      </c>
      <c r="D35" s="56" t="s">
        <v>26</v>
      </c>
      <c r="E35" s="55">
        <v>10</v>
      </c>
      <c r="F35" s="57"/>
      <c r="G35" s="57"/>
    </row>
    <row r="36" spans="1:7" ht="58.3" x14ac:dyDescent="0.4">
      <c r="A36" s="58">
        <v>4</v>
      </c>
      <c r="B36" s="47" t="s">
        <v>103</v>
      </c>
      <c r="C36" s="50" t="s">
        <v>28</v>
      </c>
      <c r="D36" s="56" t="s">
        <v>21</v>
      </c>
      <c r="E36" s="55">
        <v>10</v>
      </c>
      <c r="F36" s="57"/>
      <c r="G36" s="57"/>
    </row>
    <row r="37" spans="1:7" ht="87.45" x14ac:dyDescent="0.4">
      <c r="A37" s="58">
        <v>5</v>
      </c>
      <c r="B37" s="47" t="s">
        <v>122</v>
      </c>
      <c r="C37" s="52" t="s">
        <v>30</v>
      </c>
      <c r="D37" s="56" t="s">
        <v>31</v>
      </c>
      <c r="E37" s="55">
        <v>2600</v>
      </c>
      <c r="F37" s="57"/>
      <c r="G37" s="57"/>
    </row>
    <row r="38" spans="1:7" ht="58.3" x14ac:dyDescent="0.4">
      <c r="A38" s="58">
        <v>6</v>
      </c>
      <c r="B38" s="47" t="s">
        <v>105</v>
      </c>
      <c r="C38" s="53" t="s">
        <v>33</v>
      </c>
      <c r="D38" s="56" t="s">
        <v>31</v>
      </c>
      <c r="E38" s="55">
        <v>35</v>
      </c>
      <c r="F38" s="57"/>
      <c r="G38" s="57"/>
    </row>
    <row r="39" spans="1:7" ht="43.75" x14ac:dyDescent="0.4">
      <c r="A39" s="58">
        <v>7</v>
      </c>
      <c r="B39" s="47" t="s">
        <v>106</v>
      </c>
      <c r="C39" s="53" t="s">
        <v>35</v>
      </c>
      <c r="D39" s="56" t="s">
        <v>31</v>
      </c>
      <c r="E39" s="55">
        <v>4800</v>
      </c>
      <c r="F39" s="57"/>
      <c r="G39" s="57"/>
    </row>
    <row r="40" spans="1:7" x14ac:dyDescent="0.4">
      <c r="A40" s="64" t="s">
        <v>123</v>
      </c>
      <c r="B40" s="64"/>
      <c r="C40" s="64"/>
      <c r="D40" s="64"/>
      <c r="E40" s="64"/>
      <c r="F40" s="64"/>
      <c r="G40" s="64"/>
    </row>
    <row r="41" spans="1:7" ht="25.75" x14ac:dyDescent="0.4">
      <c r="A41" s="66" t="s">
        <v>4</v>
      </c>
      <c r="B41" s="66" t="s">
        <v>174</v>
      </c>
      <c r="C41" s="67" t="s">
        <v>5</v>
      </c>
      <c r="D41" s="67" t="s">
        <v>6</v>
      </c>
      <c r="E41" s="67" t="s">
        <v>7</v>
      </c>
      <c r="F41" s="67" t="s">
        <v>8</v>
      </c>
      <c r="G41" s="67" t="s">
        <v>9</v>
      </c>
    </row>
    <row r="42" spans="1:7" ht="72.900000000000006" x14ac:dyDescent="0.4">
      <c r="A42" s="58">
        <v>11</v>
      </c>
      <c r="B42" s="47" t="s">
        <v>100</v>
      </c>
      <c r="C42" s="50" t="s">
        <v>20</v>
      </c>
      <c r="D42" s="56" t="s">
        <v>21</v>
      </c>
      <c r="E42" s="55">
        <v>840</v>
      </c>
      <c r="F42" s="57"/>
      <c r="G42" s="57"/>
    </row>
    <row r="43" spans="1:7" ht="58.3" x14ac:dyDescent="0.4">
      <c r="A43" s="58">
        <v>2</v>
      </c>
      <c r="B43" s="47" t="s">
        <v>121</v>
      </c>
      <c r="C43" s="50" t="s">
        <v>23</v>
      </c>
      <c r="D43" s="56" t="s">
        <v>12</v>
      </c>
      <c r="E43" s="55">
        <v>55</v>
      </c>
      <c r="F43" s="57"/>
      <c r="G43" s="57"/>
    </row>
    <row r="44" spans="1:7" ht="72.900000000000006" x14ac:dyDescent="0.4">
      <c r="A44" s="58">
        <v>3</v>
      </c>
      <c r="B44" s="47" t="s">
        <v>43</v>
      </c>
      <c r="C44" s="50" t="s">
        <v>25</v>
      </c>
      <c r="D44" s="56" t="s">
        <v>26</v>
      </c>
      <c r="E44" s="55">
        <v>10</v>
      </c>
      <c r="F44" s="57"/>
      <c r="G44" s="57"/>
    </row>
    <row r="45" spans="1:7" ht="58.3" x14ac:dyDescent="0.4">
      <c r="A45" s="58">
        <v>4</v>
      </c>
      <c r="B45" s="47" t="s">
        <v>103</v>
      </c>
      <c r="C45" s="50" t="s">
        <v>28</v>
      </c>
      <c r="D45" s="56" t="s">
        <v>49</v>
      </c>
      <c r="E45" s="55">
        <v>10</v>
      </c>
      <c r="F45" s="57"/>
      <c r="G45" s="57"/>
    </row>
    <row r="46" spans="1:7" ht="87.45" x14ac:dyDescent="0.4">
      <c r="A46" s="58">
        <v>5</v>
      </c>
      <c r="B46" s="47" t="s">
        <v>122</v>
      </c>
      <c r="C46" s="52" t="s">
        <v>30</v>
      </c>
      <c r="D46" s="56" t="s">
        <v>31</v>
      </c>
      <c r="E46" s="55">
        <v>2650</v>
      </c>
      <c r="F46" s="57"/>
      <c r="G46" s="57"/>
    </row>
    <row r="47" spans="1:7" ht="58.3" x14ac:dyDescent="0.4">
      <c r="A47" s="58">
        <v>6</v>
      </c>
      <c r="B47" s="47" t="s">
        <v>105</v>
      </c>
      <c r="C47" s="53" t="s">
        <v>33</v>
      </c>
      <c r="D47" s="56" t="s">
        <v>31</v>
      </c>
      <c r="E47" s="55">
        <v>35</v>
      </c>
      <c r="F47" s="57"/>
      <c r="G47" s="57"/>
    </row>
    <row r="48" spans="1:7" ht="43.75" x14ac:dyDescent="0.4">
      <c r="A48" s="58">
        <v>7</v>
      </c>
      <c r="B48" s="47" t="s">
        <v>106</v>
      </c>
      <c r="C48" s="53" t="s">
        <v>35</v>
      </c>
      <c r="D48" s="56" t="s">
        <v>31</v>
      </c>
      <c r="E48" s="55">
        <v>2600</v>
      </c>
      <c r="F48" s="57"/>
      <c r="G48" s="57"/>
    </row>
    <row r="49" spans="1:7" ht="18.899999999999999" thickBot="1" x14ac:dyDescent="0.45">
      <c r="A49" s="100" t="s">
        <v>57</v>
      </c>
      <c r="B49" s="101"/>
      <c r="C49" s="101"/>
      <c r="D49" s="101"/>
      <c r="E49" s="102"/>
      <c r="F49" s="103" t="s">
        <v>58</v>
      </c>
      <c r="G49" s="104"/>
    </row>
    <row r="50" spans="1:7" ht="38.6" x14ac:dyDescent="0.4">
      <c r="A50" s="89" t="s">
        <v>59</v>
      </c>
      <c r="B50" s="90"/>
      <c r="C50" s="91" t="s">
        <v>60</v>
      </c>
      <c r="D50" s="92"/>
      <c r="E50" s="92"/>
      <c r="F50" s="68" t="s">
        <v>61</v>
      </c>
      <c r="G50" s="69"/>
    </row>
    <row r="51" spans="1:7" ht="25.75" x14ac:dyDescent="0.4">
      <c r="A51" s="84" t="s">
        <v>62</v>
      </c>
      <c r="B51" s="85"/>
      <c r="C51" s="86" t="s">
        <v>63</v>
      </c>
      <c r="D51" s="87"/>
      <c r="E51" s="87" t="s">
        <v>64</v>
      </c>
      <c r="F51" s="68" t="s">
        <v>65</v>
      </c>
      <c r="G51" s="69"/>
    </row>
    <row r="52" spans="1:7" ht="25.75" x14ac:dyDescent="0.4">
      <c r="A52" s="84" t="s">
        <v>66</v>
      </c>
      <c r="B52" s="85"/>
      <c r="C52" s="86" t="s">
        <v>67</v>
      </c>
      <c r="D52" s="87"/>
      <c r="E52" s="87"/>
      <c r="F52" s="68" t="s">
        <v>68</v>
      </c>
      <c r="G52" s="69"/>
    </row>
    <row r="53" spans="1:7" ht="25.75" x14ac:dyDescent="0.4">
      <c r="A53" s="84" t="s">
        <v>69</v>
      </c>
      <c r="B53" s="85"/>
      <c r="C53" s="86" t="s">
        <v>70</v>
      </c>
      <c r="D53" s="87"/>
      <c r="E53" s="87">
        <v>30</v>
      </c>
      <c r="F53" s="68" t="s">
        <v>71</v>
      </c>
      <c r="G53" s="69"/>
    </row>
    <row r="54" spans="1:7" ht="25.75" x14ac:dyDescent="0.4">
      <c r="A54" s="84" t="s">
        <v>72</v>
      </c>
      <c r="B54" s="85"/>
      <c r="C54" s="86" t="s">
        <v>73</v>
      </c>
      <c r="D54" s="87"/>
      <c r="E54" s="87" t="s">
        <v>74</v>
      </c>
      <c r="F54" s="68" t="s">
        <v>75</v>
      </c>
      <c r="G54" s="69"/>
    </row>
    <row r="55" spans="1:7" ht="25.75" x14ac:dyDescent="0.4">
      <c r="A55" s="78" t="s">
        <v>76</v>
      </c>
      <c r="B55" s="79"/>
      <c r="C55" s="79"/>
      <c r="D55" s="79"/>
      <c r="E55" s="79"/>
      <c r="F55" s="68" t="s">
        <v>77</v>
      </c>
      <c r="G55" s="70"/>
    </row>
    <row r="56" spans="1:7" ht="38.6" x14ac:dyDescent="0.4">
      <c r="A56" s="80"/>
      <c r="B56" s="81"/>
      <c r="C56" s="81"/>
      <c r="D56" s="81"/>
      <c r="E56" s="81"/>
      <c r="F56" s="68" t="s">
        <v>78</v>
      </c>
      <c r="G56" s="70"/>
    </row>
    <row r="57" spans="1:7" ht="25.75" x14ac:dyDescent="0.4">
      <c r="A57" s="80"/>
      <c r="B57" s="81"/>
      <c r="C57" s="81"/>
      <c r="D57" s="81"/>
      <c r="E57" s="81"/>
      <c r="F57" s="68" t="s">
        <v>79</v>
      </c>
      <c r="G57" s="70"/>
    </row>
    <row r="58" spans="1:7" ht="25.75" x14ac:dyDescent="0.4">
      <c r="A58" s="80"/>
      <c r="B58" s="81"/>
      <c r="C58" s="81"/>
      <c r="D58" s="81"/>
      <c r="E58" s="81"/>
      <c r="F58" s="68" t="s">
        <v>80</v>
      </c>
      <c r="G58" s="70"/>
    </row>
    <row r="59" spans="1:7" ht="25.75" x14ac:dyDescent="0.4">
      <c r="A59" s="80"/>
      <c r="B59" s="81"/>
      <c r="C59" s="81"/>
      <c r="D59" s="81"/>
      <c r="E59" s="81"/>
      <c r="F59" s="68" t="s">
        <v>81</v>
      </c>
      <c r="G59" s="70"/>
    </row>
    <row r="60" spans="1:7" ht="15" thickBot="1" x14ac:dyDescent="0.45">
      <c r="A60" s="82"/>
      <c r="B60" s="83"/>
      <c r="C60" s="83"/>
      <c r="D60" s="83"/>
      <c r="E60" s="83"/>
      <c r="F60" s="68" t="s">
        <v>82</v>
      </c>
      <c r="G60" s="70"/>
    </row>
  </sheetData>
  <protectedRanges>
    <protectedRange sqref="A1" name="Område1_1"/>
    <protectedRange sqref="C50:D50 C51:E54 G50:G60" name="Område1_1_1"/>
    <protectedRange sqref="A55" name="Område1_1_1_1"/>
  </protectedRanges>
  <mergeCells count="22">
    <mergeCell ref="A1:B2"/>
    <mergeCell ref="C1:G1"/>
    <mergeCell ref="C2:G2"/>
    <mergeCell ref="A49:E49"/>
    <mergeCell ref="F49:G49"/>
    <mergeCell ref="A30:F30"/>
    <mergeCell ref="A3:G3"/>
    <mergeCell ref="A4:E4"/>
    <mergeCell ref="F4:G4"/>
    <mergeCell ref="A17:G17"/>
    <mergeCell ref="A31:G31"/>
    <mergeCell ref="A50:B50"/>
    <mergeCell ref="C50:E50"/>
    <mergeCell ref="A51:B51"/>
    <mergeCell ref="C51:E51"/>
    <mergeCell ref="A52:B52"/>
    <mergeCell ref="C52:E52"/>
    <mergeCell ref="A53:B53"/>
    <mergeCell ref="C53:E53"/>
    <mergeCell ref="A54:B54"/>
    <mergeCell ref="C54:E54"/>
    <mergeCell ref="A55:E60"/>
  </mergeCells>
  <pageMargins left="0.7" right="0.7" top="0.75" bottom="0.75" header="0.3" footer="0.3"/>
  <pageSetup scale="7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6" x14ac:dyDescent="0.4"/>
  <cols>
    <col min="1" max="1" width="5" customWidth="1"/>
    <col min="2" max="2" width="7.3046875" customWidth="1"/>
    <col min="3" max="3" width="5.69140625" customWidth="1"/>
    <col min="4" max="4" width="4.4609375" customWidth="1"/>
    <col min="5" max="5" width="38" customWidth="1"/>
    <col min="6" max="6" width="12.3046875" bestFit="1" customWidth="1"/>
    <col min="7" max="7" width="5.3046875" style="1" customWidth="1"/>
    <col min="8" max="8" width="9.3046875" bestFit="1" customWidth="1"/>
    <col min="9" max="9" width="15.3046875" bestFit="1" customWidth="1"/>
    <col min="10" max="10" width="17.3046875" customWidth="1"/>
    <col min="13" max="14" width="10.53515625" bestFit="1" customWidth="1"/>
  </cols>
  <sheetData>
    <row r="1" spans="1:18" ht="20.6" thickBot="1" x14ac:dyDescent="0.55000000000000004">
      <c r="A1" s="123" t="s">
        <v>124</v>
      </c>
      <c r="B1" s="123"/>
      <c r="C1" s="123"/>
      <c r="D1" s="123"/>
      <c r="E1" s="123"/>
      <c r="F1" s="123"/>
      <c r="G1" s="123"/>
      <c r="H1" s="123"/>
      <c r="I1" s="123"/>
      <c r="J1" s="123"/>
    </row>
    <row r="2" spans="1:18" x14ac:dyDescent="0.4">
      <c r="A2" s="124" t="s">
        <v>125</v>
      </c>
      <c r="B2" s="124" t="s">
        <v>126</v>
      </c>
      <c r="C2" s="126" t="s">
        <v>127</v>
      </c>
      <c r="D2" s="4" t="s">
        <v>128</v>
      </c>
      <c r="E2" s="124" t="s">
        <v>129</v>
      </c>
      <c r="F2" s="124" t="s">
        <v>130</v>
      </c>
      <c r="G2" s="128" t="s">
        <v>6</v>
      </c>
      <c r="H2" s="5" t="s">
        <v>131</v>
      </c>
      <c r="I2" s="5" t="s">
        <v>132</v>
      </c>
      <c r="J2" s="130" t="s">
        <v>133</v>
      </c>
    </row>
    <row r="3" spans="1:18" ht="25.3" thickBot="1" x14ac:dyDescent="0.45">
      <c r="A3" s="125"/>
      <c r="B3" s="125"/>
      <c r="C3" s="127"/>
      <c r="D3" s="6" t="s">
        <v>134</v>
      </c>
      <c r="E3" s="125"/>
      <c r="F3" s="125"/>
      <c r="G3" s="129"/>
      <c r="H3" s="7" t="s">
        <v>135</v>
      </c>
      <c r="I3" s="7" t="s">
        <v>135</v>
      </c>
      <c r="J3" s="131"/>
    </row>
    <row r="4" spans="1:18" ht="18" x14ac:dyDescent="0.4">
      <c r="A4" s="8" t="s">
        <v>136</v>
      </c>
      <c r="B4" s="9">
        <v>1</v>
      </c>
      <c r="C4" s="10"/>
      <c r="D4" s="10"/>
      <c r="E4" s="10" t="s">
        <v>137</v>
      </c>
      <c r="F4" s="11">
        <v>7200</v>
      </c>
      <c r="G4" s="12" t="s">
        <v>138</v>
      </c>
      <c r="H4" s="13">
        <f>I4/F4</f>
        <v>1174.5825</v>
      </c>
      <c r="I4" s="13">
        <f>(I5+I6+I7+I8+I9)</f>
        <v>8456994</v>
      </c>
      <c r="J4" s="13"/>
    </row>
    <row r="5" spans="1:18" x14ac:dyDescent="0.4">
      <c r="A5" s="19"/>
      <c r="B5" s="20">
        <v>2.0099999999999998</v>
      </c>
      <c r="C5" s="20">
        <v>1</v>
      </c>
      <c r="D5" s="20"/>
      <c r="E5" s="42" t="s">
        <v>139</v>
      </c>
      <c r="F5" s="21">
        <f>(C5*F4)</f>
        <v>7200</v>
      </c>
      <c r="G5" s="22" t="s">
        <v>140</v>
      </c>
      <c r="H5" s="21">
        <v>910</v>
      </c>
      <c r="I5" s="21">
        <f t="shared" ref="I5:I9" si="0">F5*H5</f>
        <v>6552000</v>
      </c>
      <c r="J5" s="20"/>
    </row>
    <row r="6" spans="1:18" x14ac:dyDescent="0.4">
      <c r="A6" s="19"/>
      <c r="B6" s="20">
        <v>2.02</v>
      </c>
      <c r="C6" s="20">
        <f>0.35*1.11</f>
        <v>0.38850000000000001</v>
      </c>
      <c r="D6" s="20"/>
      <c r="E6" s="20" t="s">
        <v>141</v>
      </c>
      <c r="F6" s="23">
        <f>(C6*F4)</f>
        <v>2797.2000000000003</v>
      </c>
      <c r="G6" s="22" t="s">
        <v>140</v>
      </c>
      <c r="H6" s="21">
        <v>645</v>
      </c>
      <c r="I6" s="21">
        <f t="shared" si="0"/>
        <v>1804194.0000000002</v>
      </c>
      <c r="J6" s="20"/>
    </row>
    <row r="7" spans="1:18" x14ac:dyDescent="0.4">
      <c r="A7" s="19"/>
      <c r="B7" s="20">
        <v>2.0299999999999998</v>
      </c>
      <c r="C7" s="20">
        <v>87.5</v>
      </c>
      <c r="D7" s="20"/>
      <c r="E7" s="20" t="s">
        <v>142</v>
      </c>
      <c r="F7" s="21">
        <f>(C7*F4)/50</f>
        <v>12600</v>
      </c>
      <c r="G7" s="22" t="s">
        <v>143</v>
      </c>
      <c r="H7" s="21">
        <v>8</v>
      </c>
      <c r="I7" s="21">
        <f t="shared" si="0"/>
        <v>100800</v>
      </c>
      <c r="J7" s="20"/>
    </row>
    <row r="8" spans="1:18" x14ac:dyDescent="0.4">
      <c r="A8" s="19"/>
      <c r="B8" s="20">
        <v>2.04</v>
      </c>
      <c r="C8" s="20">
        <v>0.8</v>
      </c>
      <c r="D8" s="20"/>
      <c r="E8" s="20" t="s">
        <v>144</v>
      </c>
      <c r="F8" s="21">
        <f>(F4*C8)</f>
        <v>5760</v>
      </c>
      <c r="G8" s="22" t="s">
        <v>145</v>
      </c>
      <c r="H8" s="21">
        <v>0</v>
      </c>
      <c r="I8" s="21">
        <f t="shared" si="0"/>
        <v>0</v>
      </c>
      <c r="J8" s="20"/>
      <c r="M8" s="14">
        <f>F8/26</f>
        <v>221.53846153846155</v>
      </c>
    </row>
    <row r="9" spans="1:18" x14ac:dyDescent="0.4">
      <c r="A9" s="24"/>
      <c r="B9" s="20">
        <v>2.0499999999999998</v>
      </c>
      <c r="C9" s="20">
        <v>1.5</v>
      </c>
      <c r="D9" s="20"/>
      <c r="E9" s="20" t="s">
        <v>146</v>
      </c>
      <c r="F9" s="21">
        <f>(F4*C9)</f>
        <v>10800</v>
      </c>
      <c r="G9" s="22" t="s">
        <v>145</v>
      </c>
      <c r="H9" s="21">
        <v>0</v>
      </c>
      <c r="I9" s="21">
        <f t="shared" si="0"/>
        <v>0</v>
      </c>
      <c r="J9" s="20"/>
      <c r="Q9">
        <f>600*1.2*1</f>
        <v>720</v>
      </c>
      <c r="R9">
        <f>Q9*10</f>
        <v>7200</v>
      </c>
    </row>
    <row r="10" spans="1:18" ht="15" thickBot="1" x14ac:dyDescent="0.45">
      <c r="A10" s="15" t="s">
        <v>147</v>
      </c>
      <c r="B10" s="16"/>
      <c r="C10" s="25"/>
      <c r="D10" s="25"/>
      <c r="E10" s="26"/>
      <c r="F10" s="27"/>
      <c r="G10" s="28"/>
      <c r="H10" s="27"/>
      <c r="I10" s="27"/>
      <c r="J10" s="29"/>
      <c r="Q10">
        <f>2.2*0.05*600*10</f>
        <v>660.00000000000011</v>
      </c>
    </row>
    <row r="11" spans="1:18" ht="18" x14ac:dyDescent="0.4">
      <c r="A11" s="8" t="s">
        <v>148</v>
      </c>
      <c r="B11" s="9">
        <v>2</v>
      </c>
      <c r="C11" s="10"/>
      <c r="D11" s="10"/>
      <c r="E11" s="10" t="s">
        <v>149</v>
      </c>
      <c r="F11" s="11">
        <v>620</v>
      </c>
      <c r="G11" s="12" t="s">
        <v>138</v>
      </c>
      <c r="H11" s="13">
        <f>(I11/F11)</f>
        <v>2622.4</v>
      </c>
      <c r="I11" s="13">
        <f>SUM(I12:I15)</f>
        <v>1625888</v>
      </c>
      <c r="J11" s="13"/>
      <c r="Q11">
        <f>2*6000</f>
        <v>12000</v>
      </c>
    </row>
    <row r="12" spans="1:18" x14ac:dyDescent="0.4">
      <c r="A12" s="19"/>
      <c r="B12" s="20">
        <v>3.01</v>
      </c>
      <c r="C12" s="20">
        <v>1.1000000000000001</v>
      </c>
      <c r="D12" s="20"/>
      <c r="E12" s="20" t="s">
        <v>150</v>
      </c>
      <c r="F12" s="21">
        <f>F11*C12</f>
        <v>682</v>
      </c>
      <c r="G12" s="22" t="s">
        <v>140</v>
      </c>
      <c r="H12" s="21">
        <v>645</v>
      </c>
      <c r="I12" s="21">
        <f>F12*H12</f>
        <v>439890</v>
      </c>
      <c r="J12" s="20"/>
    </row>
    <row r="13" spans="1:18" x14ac:dyDescent="0.4">
      <c r="A13" s="19"/>
      <c r="B13" s="20">
        <v>3.02</v>
      </c>
      <c r="C13" s="20">
        <v>280</v>
      </c>
      <c r="D13" s="20"/>
      <c r="E13" s="20" t="s">
        <v>142</v>
      </c>
      <c r="F13" s="21">
        <f>(C13*F11)/50</f>
        <v>3472</v>
      </c>
      <c r="G13" s="22" t="s">
        <v>143</v>
      </c>
      <c r="H13" s="21">
        <v>8</v>
      </c>
      <c r="I13" s="21">
        <f>F13*H13</f>
        <v>27776</v>
      </c>
      <c r="J13" s="20"/>
    </row>
    <row r="14" spans="1:18" x14ac:dyDescent="0.4">
      <c r="A14" s="19"/>
      <c r="B14" s="20">
        <v>3.03</v>
      </c>
      <c r="C14" s="20">
        <v>0.65</v>
      </c>
      <c r="D14" s="20"/>
      <c r="E14" s="20" t="s">
        <v>144</v>
      </c>
      <c r="F14" s="21">
        <f>(C14*F11)</f>
        <v>403</v>
      </c>
      <c r="G14" s="22" t="s">
        <v>145</v>
      </c>
      <c r="H14" s="21">
        <v>849</v>
      </c>
      <c r="I14" s="21">
        <f>F14*H14</f>
        <v>342147</v>
      </c>
      <c r="J14" s="20"/>
    </row>
    <row r="15" spans="1:18" x14ac:dyDescent="0.4">
      <c r="A15" s="19"/>
      <c r="B15" s="20">
        <v>3.04</v>
      </c>
      <c r="C15" s="20">
        <v>3.25</v>
      </c>
      <c r="D15" s="20"/>
      <c r="E15" s="20" t="s">
        <v>146</v>
      </c>
      <c r="F15" s="21">
        <f>(C15*F11)</f>
        <v>2015</v>
      </c>
      <c r="G15" s="22" t="s">
        <v>145</v>
      </c>
      <c r="H15" s="21">
        <v>405</v>
      </c>
      <c r="I15" s="21">
        <f>F15*H15</f>
        <v>816075</v>
      </c>
      <c r="J15" s="20"/>
    </row>
    <row r="16" spans="1:18" ht="15" thickBot="1" x14ac:dyDescent="0.45">
      <c r="A16" s="15" t="s">
        <v>151</v>
      </c>
      <c r="B16" s="16"/>
      <c r="C16" s="16"/>
      <c r="D16" s="16"/>
      <c r="E16" s="16"/>
      <c r="F16" s="17"/>
      <c r="G16" s="30"/>
      <c r="H16" s="17"/>
      <c r="I16" s="17"/>
      <c r="J16" s="18"/>
    </row>
    <row r="17" spans="1:13" ht="15" thickBot="1" x14ac:dyDescent="0.45">
      <c r="A17" s="15" t="s">
        <v>152</v>
      </c>
      <c r="B17" s="16"/>
      <c r="C17" s="16"/>
      <c r="D17" s="16"/>
      <c r="E17" s="16"/>
      <c r="F17" s="17"/>
      <c r="G17" s="30"/>
      <c r="H17" s="17"/>
      <c r="I17" s="17"/>
      <c r="J17" s="18"/>
    </row>
    <row r="18" spans="1:13" ht="18" x14ac:dyDescent="0.4">
      <c r="A18" s="8" t="s">
        <v>153</v>
      </c>
      <c r="B18" s="9">
        <v>3</v>
      </c>
      <c r="C18" s="10"/>
      <c r="D18" s="10"/>
      <c r="E18" s="10" t="s">
        <v>154</v>
      </c>
      <c r="F18" s="13">
        <v>12000</v>
      </c>
      <c r="G18" s="12" t="s">
        <v>155</v>
      </c>
      <c r="H18" s="13">
        <f>(I18/F18)</f>
        <v>15.475</v>
      </c>
      <c r="I18" s="13">
        <f>SUM(I19:I22)</f>
        <v>185700</v>
      </c>
      <c r="J18" s="13"/>
    </row>
    <row r="19" spans="1:13" x14ac:dyDescent="0.4">
      <c r="A19" s="19"/>
      <c r="B19" s="20">
        <v>4.01</v>
      </c>
      <c r="C19" s="20">
        <v>2.3E-2</v>
      </c>
      <c r="D19" s="20"/>
      <c r="E19" s="20" t="s">
        <v>156</v>
      </c>
      <c r="F19" s="31">
        <f>(C19*F18)</f>
        <v>276</v>
      </c>
      <c r="G19" s="22" t="s">
        <v>140</v>
      </c>
      <c r="H19" s="21">
        <v>645</v>
      </c>
      <c r="I19" s="21">
        <f>F19*H19</f>
        <v>178020</v>
      </c>
      <c r="J19" s="20"/>
      <c r="M19" t="s">
        <v>157</v>
      </c>
    </row>
    <row r="20" spans="1:13" x14ac:dyDescent="0.4">
      <c r="A20" s="19"/>
      <c r="B20" s="20">
        <v>4.0199999999999996</v>
      </c>
      <c r="C20" s="20">
        <v>4</v>
      </c>
      <c r="D20" s="20"/>
      <c r="E20" s="20" t="s">
        <v>142</v>
      </c>
      <c r="F20" s="21">
        <f>F18*C20/50</f>
        <v>960</v>
      </c>
      <c r="G20" s="22" t="s">
        <v>143</v>
      </c>
      <c r="H20" s="21">
        <v>8</v>
      </c>
      <c r="I20" s="21">
        <f>F20*H20</f>
        <v>7680</v>
      </c>
      <c r="J20" s="20"/>
    </row>
    <row r="21" spans="1:13" x14ac:dyDescent="0.4">
      <c r="A21" s="19"/>
      <c r="B21" s="20">
        <v>4.03</v>
      </c>
      <c r="C21" s="20">
        <v>0.17</v>
      </c>
      <c r="D21" s="20"/>
      <c r="E21" s="20" t="s">
        <v>144</v>
      </c>
      <c r="F21" s="21">
        <f>F18*C21</f>
        <v>2040.0000000000002</v>
      </c>
      <c r="G21" s="22" t="s">
        <v>145</v>
      </c>
      <c r="H21" s="21">
        <v>0</v>
      </c>
      <c r="I21" s="21">
        <f>F21*H21</f>
        <v>0</v>
      </c>
      <c r="J21" s="20"/>
    </row>
    <row r="22" spans="1:13" x14ac:dyDescent="0.4">
      <c r="A22" s="19"/>
      <c r="B22" s="20">
        <v>4.04</v>
      </c>
      <c r="C22" s="20">
        <v>0.05</v>
      </c>
      <c r="D22" s="20"/>
      <c r="E22" s="20" t="s">
        <v>146</v>
      </c>
      <c r="F22" s="21">
        <f>F18*C22</f>
        <v>600</v>
      </c>
      <c r="G22" s="22" t="s">
        <v>145</v>
      </c>
      <c r="H22" s="21">
        <v>0</v>
      </c>
      <c r="I22" s="21">
        <f>F22*H22</f>
        <v>0</v>
      </c>
      <c r="J22" s="20"/>
    </row>
    <row r="23" spans="1:13" ht="15" thickBot="1" x14ac:dyDescent="0.45">
      <c r="A23" s="15" t="s">
        <v>158</v>
      </c>
      <c r="B23" s="16"/>
      <c r="C23" s="16"/>
      <c r="D23" s="16"/>
      <c r="E23" s="16"/>
      <c r="F23" s="17"/>
      <c r="G23" s="30"/>
      <c r="H23" s="17"/>
      <c r="I23" s="17"/>
      <c r="J23" s="18"/>
    </row>
    <row r="24" spans="1:13" ht="15.9" thickBot="1" x14ac:dyDescent="0.45">
      <c r="A24" s="120" t="s">
        <v>159</v>
      </c>
      <c r="B24" s="121"/>
      <c r="C24" s="121"/>
      <c r="D24" s="121"/>
      <c r="E24" s="122"/>
      <c r="F24" s="32"/>
      <c r="G24" s="33"/>
      <c r="H24" s="34"/>
      <c r="I24" s="35">
        <f>I4+I11+I18</f>
        <v>10268582</v>
      </c>
      <c r="J24" s="35">
        <f>I24/78</f>
        <v>131648.48717948719</v>
      </c>
    </row>
    <row r="25" spans="1:13" ht="15.45" x14ac:dyDescent="0.4">
      <c r="A25" s="36"/>
      <c r="B25" s="36"/>
      <c r="C25" s="36"/>
      <c r="D25" s="36"/>
      <c r="E25" s="36"/>
      <c r="F25" s="37"/>
      <c r="G25" s="3"/>
      <c r="H25" s="2"/>
      <c r="I25" s="38" t="s">
        <v>157</v>
      </c>
      <c r="J25" s="39"/>
    </row>
    <row r="26" spans="1:13" x14ac:dyDescent="0.4">
      <c r="A26" t="s">
        <v>160</v>
      </c>
      <c r="E26" s="40"/>
      <c r="F26" s="41"/>
    </row>
    <row r="27" spans="1:13" x14ac:dyDescent="0.4">
      <c r="E27" t="s">
        <v>161</v>
      </c>
      <c r="F27" s="41" t="s">
        <v>21</v>
      </c>
      <c r="I27" s="43">
        <f>F7+F13+F20</f>
        <v>17032</v>
      </c>
    </row>
    <row r="28" spans="1:13" x14ac:dyDescent="0.4">
      <c r="E28" t="s">
        <v>162</v>
      </c>
      <c r="F28" s="41" t="s">
        <v>163</v>
      </c>
      <c r="I28" s="43">
        <f>F6+F12</f>
        <v>3479.2000000000003</v>
      </c>
    </row>
    <row r="29" spans="1:13" x14ac:dyDescent="0.4">
      <c r="E29" s="40" t="s">
        <v>164</v>
      </c>
      <c r="F29" s="41" t="s">
        <v>163</v>
      </c>
      <c r="I29" s="44">
        <f>F19</f>
        <v>276</v>
      </c>
    </row>
    <row r="30" spans="1:13" x14ac:dyDescent="0.4">
      <c r="E30" s="40" t="s">
        <v>165</v>
      </c>
      <c r="F30" s="41" t="s">
        <v>163</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6" x14ac:dyDescent="0.4"/>
  <cols>
    <col min="1" max="1" width="20.53515625" customWidth="1"/>
  </cols>
  <sheetData>
    <row r="5" spans="1:14" x14ac:dyDescent="0.4">
      <c r="A5" t="s">
        <v>166</v>
      </c>
      <c r="B5">
        <v>5000</v>
      </c>
    </row>
    <row r="6" spans="1:14" x14ac:dyDescent="0.4">
      <c r="B6" t="s">
        <v>167</v>
      </c>
      <c r="C6">
        <v>1</v>
      </c>
      <c r="D6">
        <f>B$5*C6</f>
        <v>5000</v>
      </c>
    </row>
    <row r="7" spans="1:14" x14ac:dyDescent="0.4">
      <c r="B7" t="s">
        <v>168</v>
      </c>
      <c r="C7">
        <v>1.3</v>
      </c>
      <c r="D7">
        <f t="shared" ref="D7:D8" si="0">B$5*C7</f>
        <v>6500</v>
      </c>
    </row>
    <row r="8" spans="1:14" x14ac:dyDescent="0.4">
      <c r="B8" t="s">
        <v>169</v>
      </c>
      <c r="C8">
        <f>0.3*1.52</f>
        <v>0.45599999999999996</v>
      </c>
      <c r="D8">
        <f t="shared" si="0"/>
        <v>2280</v>
      </c>
    </row>
    <row r="9" spans="1:14" x14ac:dyDescent="0.4">
      <c r="A9" t="s">
        <v>170</v>
      </c>
      <c r="B9">
        <f>600*2*0.1</f>
        <v>120</v>
      </c>
      <c r="L9">
        <f>(0.35*1.52)/5</f>
        <v>0.10639999999999998</v>
      </c>
      <c r="M9">
        <f>L9*4</f>
        <v>0.42559999999999992</v>
      </c>
      <c r="N9">
        <f>M9*1.05</f>
        <v>0.44687999999999994</v>
      </c>
    </row>
    <row r="10" spans="1:14" x14ac:dyDescent="0.4">
      <c r="B10" t="s">
        <v>169</v>
      </c>
      <c r="C10">
        <v>1.37</v>
      </c>
      <c r="D10">
        <f>C10*B9</f>
        <v>164.4</v>
      </c>
      <c r="L10">
        <f>(1.52)/7</f>
        <v>0.21714285714285714</v>
      </c>
      <c r="M10">
        <f>L10*6</f>
        <v>1.3028571428571429</v>
      </c>
      <c r="N10">
        <f>M10*1.05</f>
        <v>1.3680000000000001</v>
      </c>
    </row>
    <row r="11" spans="1:14" x14ac:dyDescent="0.4">
      <c r="B11" t="s">
        <v>168</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EB3F5022-8398-4090-9BA7-D2B7DB011969}">
  <ds:schemaRefs>
    <ds:schemaRef ds:uri="http://schemas.microsoft.com/sharepoint/v3/contenttype/forms"/>
  </ds:schemaRefs>
</ds:datastoreItem>
</file>

<file path=customXml/itemProps2.xml><?xml version="1.0" encoding="utf-8"?>
<ds:datastoreItem xmlns:ds="http://schemas.openxmlformats.org/officeDocument/2006/customXml" ds:itemID="{C592CBF0-B2EA-44ED-AE7D-275F4027A5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9D9FB0-4DA4-4226-A5D7-36912B75D7CD}">
  <ds:schemaRefs>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elements/1.1/"/>
    <ds:schemaRef ds:uri="df39d53a-21ec-4f19-b819-c17052708e15"/>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Kandahar</vt:lpstr>
      <vt:lpstr>Zabul</vt:lpstr>
      <vt:lpstr>Helmand</vt:lpstr>
      <vt:lpstr>Nimroz</vt:lpstr>
      <vt:lpstr>Detailed- BOQ</vt:lpstr>
      <vt:lpstr>Sheet1</vt:lpstr>
      <vt:lpstr>'Detailed- BOQ'!Print_Area</vt:lpstr>
      <vt:lpstr>Kandahar!Print_Area</vt:lpstr>
      <vt:lpstr>Zabul!Print_Area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Khoshnood Hassanzai</cp:lastModifiedBy>
  <cp:revision/>
  <dcterms:created xsi:type="dcterms:W3CDTF">2015-02-05T06:46:49Z</dcterms:created>
  <dcterms:modified xsi:type="dcterms:W3CDTF">2024-10-09T10:53:11Z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