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Re-Advertised/2- Solicitation Documents/ITB-AFG-AFC-012- Supply and Delivery of Construction Materials/Technical bid forms/"/>
    </mc:Choice>
  </mc:AlternateContent>
  <xr:revisionPtr revIDLastSave="69" documentId="13_ncr:1_{A7604A7F-7427-433C-A4B8-C86DF207427D}" xr6:coauthVersionLast="47" xr6:coauthVersionMax="47" xr10:uidLastSave="{D7F0E98D-C947-43EC-8413-CEF4BB66232A}"/>
  <bookViews>
    <workbookView xWindow="-28920" yWindow="-1800" windowWidth="29040" windowHeight="15840" tabRatio="720" activeTab="2" xr2:uid="{00000000-000D-0000-FFFF-FFFF00000000}"/>
  </bookViews>
  <sheets>
    <sheet name="Nangarhar" sheetId="38" r:id="rId1"/>
    <sheet name="Kunar" sheetId="39" r:id="rId2"/>
    <sheet name="Nuristan" sheetId="40" r:id="rId3"/>
    <sheet name="Detailed- BOQ" sheetId="28" state="hidden" r:id="rId4"/>
    <sheet name="Sheet1" sheetId="27" state="hidden" r:id="rId5"/>
  </sheets>
  <definedNames>
    <definedName name="_xlnm.Print_Area" localSheetId="3">'Detailed- BOQ'!$A$1:$J$25</definedName>
    <definedName name="_xlnm.Print_Area" localSheetId="0">Nangarhar!$A$1:$G$108</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<sst xmlns="http://schemas.openxmlformats.org/spreadsheetml/2006/main" count="943" uniqueCount="156">
  <si>
    <t xml:space="preserve">Annex A.1 - Lot 2 Technical Specification Sheet for East area office
Nangarhar and villages </t>
  </si>
  <si>
    <t xml:space="preserve">ITB reference number: ITB-AFG-AFC-0012 - Supply and Delivery of Construction Materials -Re-Advertised
</t>
  </si>
  <si>
    <t xml:space="preserve">Lot # 2.1
Supply and Delivery of Construction Materials for Achin  district- All villages
</t>
  </si>
  <si>
    <t xml:space="preserve">DRC to Fill </t>
  </si>
  <si>
    <t xml:space="preserve">Bidder to Fill </t>
  </si>
  <si>
    <t>S/N</t>
  </si>
  <si>
    <t>Item and Discription</t>
  </si>
  <si>
    <t xml:space="preserve">Discription in Local Lanaguage </t>
  </si>
  <si>
    <t>Unit</t>
  </si>
  <si>
    <t xml:space="preserve"> Quantity </t>
  </si>
  <si>
    <t xml:space="preserve">Offered Specs by Supplier(s)
 Including Country of origin </t>
  </si>
  <si>
    <t xml:space="preserve">Quantity offered </t>
  </si>
  <si>
    <t xml:space="preserve">تیګه :-  د غره د معدن تیګه وی نه د خوړ ګول تیګه او دشتی تیګه چی مارک یی ۴۰۰ څخه کم نه وی مخصوصه وزن یی د ۲.۵ څخه کم نه وی د اوبو د جزب فیصدی کچه یی په ۲۴ ساعتونو کی  د ۵ فیصده څخه زیاته نه وی ، په نورو عضوی  موادو  ملوثه نه وی دقراردادی تیګه په دیوال کی حسابیږی وروسته لدی چی ۱۰۰ متر مکعب کار تکمیل شی په ساحه کی  (یعنی که چی دیوال تکمیل شو بدون د پی سی سی څخه) په سنګکاری کی د تیګی ابعاد باید د ۴۰ سانتی مترو څخه زیات نه وی د ضرورت په وخت کی ټیسټ کول د مربوطه لابراتوار په زریعه </t>
  </si>
  <si>
    <r>
      <t>m</t>
    </r>
    <r>
      <rPr>
        <sz val="11"/>
        <color theme="1"/>
        <rFont val="Calibri"/>
        <family val="2"/>
      </rPr>
      <t>³</t>
    </r>
  </si>
  <si>
    <t>سمنټ:- پور تلینډ سمنټ باید مشابه د  چراټ وی ،مارک یی ۴۰۰ وی او مقاومت یی ۳۵۰۰ نه تر ۴۰۰۰ پی اس ای وی سمنټ باید تازه وی او د هر نوع رطوبت نه مبری وی  د سمنټو بارول ښکته کول  او په منظمو قطارونو سره ځای پر ځای کول او په ساحه کی تر سټوره پور رسول د قراردادی په ضمه دی  د ضرورت په وخت کی ټیسټ کول د مربوطه لابراتوار په زریعه</t>
  </si>
  <si>
    <t>Box</t>
  </si>
  <si>
    <t>شګه یا ریګ:- د سیند او د خوړ شګه باید وی د پلستر لپاره باید میده (سرمه ریګ) او د سنګکاری لپاره باید نسبتا درشته یا ځیګه شګه  وی ، شګه باید د ټولو عضوی مرکباتو خاورو نه پاکه وی (دخاوری فیصدی د ۵٪څخه زیاده نه وی ) مینځل شوی شګه باید ساحی ته انتقال شی د یاسین بابا او د قرغیو د شګی مشابه وی د شګی نوع او مقدار یی د ساحی د انجینر د تقاضا پر بیناد باندی ساحی ته انتقال شی .د ضرورت په وخت کی ټیسټ کول د مربوطه لابراتوار په زریعه ترسره کیدای شی .</t>
  </si>
  <si>
    <r>
      <t>m</t>
    </r>
    <r>
      <rPr>
        <sz val="11"/>
        <color theme="1"/>
        <rFont val="Abadi"/>
        <family val="2"/>
      </rPr>
      <t>³</t>
    </r>
  </si>
  <si>
    <t>خویه یا ګول تیګه :- سنگ دشتی یا قوله سنگ به اندازه های ۱۰-۲۰ سانتی سره د انتقاله د کار ساحی ته.</t>
  </si>
  <si>
    <t>ددشتی یا د غزه غټ بولډر:- سنگ دشتی یا قوله سنگ به اندازه های ۷۰-۱۰۰ سانتی و یا اضافه تر از سایز ذکر شده همرای انتقال به ساحه.</t>
  </si>
  <si>
    <t>m3</t>
  </si>
  <si>
    <t>کرش یا جغل :- کرش جغل چی د ماشین نه عبور شوی وی او منظم سورټینګ یی شوی وی اندازی ییی ( د ۱۰ ملی نه تر ۲۰ ملی مترو) پوری وی پاک مینڅل شوی وی او  کلک او د ښه شکل درلودونکی وی د سختی درجه یی لوړه وی د ساحی د انجینر د تایدی نه وروسته مطابق د سمپل  کاری ساحی ته انتقال شی او همدارنګه د د ضرورت په وخت کی ټیسټ کول د مربوطه لابراتوار په زریعه</t>
  </si>
  <si>
    <t xml:space="preserve">سیخ:- گل سیخ   ۸ میل ُ ۱۰ میلی ٬ ۱۲ میلی ُ  ۱۴ میلی ُ  ۱۶ میلی و ۱۸ میلی، ۲۰ ملی ۲۵ملی او ۳۲ ملی چی د ۶۰ ګرید لرنکی وی (۶۰۰۰۰ پی اس ای ) د انجینر د تاید نه وروسته او د سرټیفای لیبارټری ټیسټ د نتیجی نه وروسته باید مشخصی ساحی ته انتقال شی سیخ باید زنګ نه وی کړی  پاک او صاف وی  مشابه د خان سټیل  وی  قطر یی پوره وی </t>
  </si>
  <si>
    <t>Ton</t>
  </si>
  <si>
    <t>بینډنګ وایر:- یو نه تر ۲ ملی مترو پور ی بینډینګ وایر سره د انتقاله مشخصی شوی ساحی ته</t>
  </si>
  <si>
    <t>kg</t>
  </si>
  <si>
    <t>میخونه:- میخونه د ۲.۵ نه تر ۳ انچو پوری سره د انتقاله مشخصی شیوی ساحی ته</t>
  </si>
  <si>
    <t xml:space="preserve">ډکون مواد :- دډکون مواد یا خاور  خصوصا په هغه قسمتونو د کانال کی چی زراعتی څمکو کی تیر شوی وی  مطابق د انتخاب شوی نمونی او معدن څخه چی قابلیت د کمپکشن ولری  د کانال له ټولو کثافاتو، هر ډول زیان رسونکي یا عضوي موادو، خټو یا خټو، او اضافي موادو څخه) د بیډ د  استنادی دیوالونو شاته یا د کوچنیو ډیمونو شاته   چی مطابق د سمپل وی باید مشخصی ساحی ته انتقال شی  د ګیاو او ساسیز موادو او نورو عضوی موادو نه پاک وی </t>
  </si>
  <si>
    <t>د اوبو کنترولی دروازی:- د سټیرینګ فلزي دروازه یا سلیډینګ دروازې د اړونده نقاشیو او توضیحاتو سره سم د ټرن آوټ جوړښت لپاره فلزي دروازه د هینډل ضخامت 4mm ده او د انګل اوسپنې سره ، (20x10x0.5) سانتي سټیل پلیټ ویلډ شوی ، (60 x 60 x 4) mm د دروازې چوکاټ زاویه باید د چک جوړښت لپاره دوه ځله شمیرل کیږي او همدارنګه ټول فلزات باید ګلوانیز او رنګ شي
 اوسپنه د C چینل په څیر ویلډ شوی ترڅو د ملاتړ کونکي په توګه چوکاټ وکړي، د سټیل دروازه د انامیل پینټ درې کوټونه (یو کوټ د ریډ اکسایډ + دوه کوټ انامیل پینټ) د اړونده انځور / مشخصاتو او سمپل چک مطابق ساحی ته انتقال شی.</t>
  </si>
  <si>
    <t>m2</t>
  </si>
  <si>
    <t>واټر سټاپر:-  په هر (..) متر PVC اوبو بند کې د 22.5 سانتي مترو په اوږدو کې ګډ چمتووالی دهر بنډل اوږدوالی ۲۵ متر وی  (د اوبو بندونکي باید د BS 2571 ټولګي 3، مرکب ډول G4) او (2) سانتي متره ضخامت لرونکي پولی وینیل کلورایډ وي او مطابق د سمپل چیک ساحی ته انتقال شی .</t>
  </si>
  <si>
    <t xml:space="preserve">Bundle </t>
  </si>
  <si>
    <t xml:space="preserve">خښته :- د داش پخی شوی لمړی درجه خښتې ا د A1 درجې برک (23*11*7) سانتي متره د خښتو جامع قوت 105 kg/cm2 دی، د انجینر او ساختماني توکو له تایید وروسته د 20٪ څخه د 24 ساعتونو په اوږدو کې د اوبو مشاهده باید زیاته نشي. لابراتوارو باید د تصدیق شوي لابراتوار لخوا ازموینه وشي مطابق د منظور شوی  سمپل باید ساحی ته انتقال شی </t>
  </si>
  <si>
    <t>PCS</t>
  </si>
  <si>
    <t xml:space="preserve">ګابیون باکس:- د ګالونیز فولادو ګابیون میش یا جال د انجینر لخوا د ساده چک شوي تصدیق وروسته باید ځانګړي ساختماني ځای یا پلورنځي ته وسپارل شي او باید د تصدیق شوي لابراتوار لخوا ازموینه وشي اندازه باید 3.5mm (2*1*1)m وي چی د ۴ ملی او ۳ ملی وایر نه په ګډه جوړ شوی وی </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</si>
  <si>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=2.8mm) best quality as per drawing, specification and to the complete satisfaction of site engineer</t>
  </si>
  <si>
    <t>د ګابیون وایر یا سیم:- ګابیون میش د ګابیون یو عام ډول دی چې د مسدس سوراخونو سره دی، کوم چې د لوړ تناسلي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تنشن ځواک ولري. د EN10223-3 سره سم د تار زغم. اوږدوالی باید د 10٪ څخه کم نه وي، د EN10223-3 سره سم. (Dia = 2.8mm) د انځور کولو، مشخصاتو او د سایټ انجنیر بشپړ رضایت سره سم غوره کیفیت</t>
  </si>
  <si>
    <t>KG</t>
  </si>
  <si>
    <t>Supply and Delivery of  Gabion Wire:-  Gabion mesh is a common type of gabion with hexagonal holes, which is made of high tensile strength, high corrosion resistance galvanized wire, pvc coated wire or gal fan wire (zinc-aluminum alloy wire) woven by fully automatic weaving machine.
Tensile strength: the wire used for the manufacture of gabions shall have a tensile strength between 350-500 MPa according to EN 10223-3. Wire tolerances in accordance with EN10223-3. Elongation shall not be less than 10%, in accordance with EN10223-3. (Dia =3.8mm) best quality as per drawing, specification and to the complete satisfaction of site engineer</t>
  </si>
  <si>
    <t>د ګابیون وایر یا سیم:- ګابیون میش د ګابیون یو عام ډول دی چې د مسدس سوراخونو سره دی، کوم چې د لوړ ټنشن ځواک، لوړ مقاومت لرونکي ګالوانیز تار، د pvc لیپت شوي تار یا د ګال فین تار (زنک - المونیم الیاژ تار) څخه جوړ شوی دی چې د بشپړ اتوماتیک اوبدلو ماشین لخوا اوبدل شوی.
ټنشن قوت: هغه تار چې د ګابون جوړولو لپاره کارول کیږي باید د EN 10223-3 مطابق د 350-500 MPa تر منځ د تناسلي ځواک ولري. د EN10223-3 سره سم د تار زغم. اوږدوالی باید د 10٪ څخه کم نه وي، د EN10223-3 سره سم. (Dia = 3.8mm) د انځور کولو، مشخصاتو او د سایټ انجنیر بشپړ رضایت سره سم غوره کیفیت</t>
  </si>
  <si>
    <t xml:space="preserve">منک بکس:- منک یا د کانکریټو د اندازه کولو بکس چی ددیار لرګی څخه جوړ شوی وی اندازی یی د بکس باید (۴۰*۳۵*۲۵) سانتی متره وی د تختی ډبلوالی یی 2.5 سانتی متره وی څلور لاستی ولری چی د لاستی اوږدوالی یی ۸۰ سانتی متره او 1.5 انچه ډبل وی نمونه مخکی د انتقال نه ساحی ته باید ددی ار سی د تخنیکی تیم په واسطه چیک شی </t>
  </si>
  <si>
    <t xml:space="preserve">چپس سره د پاوډرو:- زیرو سایز چیپس سره د مربوطه پوډر باید د ډی ار سی د تخنیکی ټیم په واسطه چیک شی سره د انتقاله د کار ځای ته </t>
  </si>
  <si>
    <t xml:space="preserve">پتلو پاوډر: هغه پاوډر چی د زیم یا نم د مخنیوی لپاره په کانکریټو یا پلستر کی استعمالیږی- چی هره خلته باید یو کیلو ګرام وزن ولری نمونه باید د ډی ار سی د تخنیکی ټیم په واسطه چیک شی سره د انتقاله کاری ساحی ته </t>
  </si>
  <si>
    <t>bags</t>
  </si>
  <si>
    <t xml:space="preserve">ضد یخ پاوډر:- انتی فریز پاوډر چی په یخ موسم کی په  کانکریتو کی تری استفاده کیږی هره خلته باید دوه کیلو ګرام وزن ولری نمونه باید د ډی ار سی د تخنیکی ټیم په واسطه چیک شی سره د انتقاله کاری ساحی ته </t>
  </si>
  <si>
    <t>Lot # 2.2 Dehbala district- All villages</t>
  </si>
  <si>
    <r>
      <rPr>
        <b/>
        <sz val="11"/>
        <color rgb="FF222222"/>
        <rFont val="Times New Roman"/>
        <family val="1"/>
      </rPr>
      <t xml:space="preserve">Lot # 2.3  </t>
    </r>
    <r>
      <rPr>
        <b/>
        <sz val="11"/>
        <color rgb="FF222222"/>
        <rFont val="Calibri"/>
        <family val="2"/>
        <scheme val="minor"/>
      </rPr>
      <t>Pachiagam district- All villages</t>
    </r>
  </si>
  <si>
    <t xml:space="preserve">	 Lot # 2.4 Spinghar district- All villages</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</si>
  <si>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</si>
  <si>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</si>
  <si>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</si>
  <si>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</si>
  <si>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</si>
  <si>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</si>
  <si>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</si>
  <si>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</si>
  <si>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</si>
  <si>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</si>
  <si>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</si>
  <si>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</si>
  <si>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</si>
  <si>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</si>
  <si>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</si>
  <si>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</si>
  <si>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</si>
  <si>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</si>
  <si>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</si>
  <si>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</si>
  <si>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</si>
  <si>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</si>
  <si>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</si>
  <si>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</si>
  <si>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</si>
  <si>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</si>
  <si>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Annex A.1 - Lot 2 Technical 
Lot 2 Technical Specification Sheet for East area office
 Kunar  province and villages </t>
  </si>
  <si>
    <t>ITB reference number: ITB-AFG-AFC-0012 - Supply and Delivery of Construction Materials 
-Re-Advertised</t>
  </si>
  <si>
    <t xml:space="preserve">Lot # 2.4
Supply and Delivery of Construction items for Narai  district- All villages
</t>
  </si>
  <si>
    <t xml:space="preserve">bag </t>
  </si>
  <si>
    <t>Lot # 2.5 Watapur district- All villages</t>
  </si>
  <si>
    <t>Lot # 2.6 Shigal district- All villages</t>
  </si>
  <si>
    <t>Lot # 2.7 Khas Kunar district- All villages</t>
  </si>
  <si>
    <t>Note:
Partial lots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</si>
  <si>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Annex A.1 - Lot 2  Technical Specification Sheet for East area office
Nuristan  province and villages </t>
  </si>
  <si>
    <t xml:space="preserve">Lot # 2.8
Supply and Delivery of Construction items for Paroon  district- All villages
</t>
  </si>
  <si>
    <t>Lot # 2.9 Wamma district- All villages</t>
  </si>
  <si>
    <t>Lot # 2.10 Kantiva district- All villages</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</si>
  <si>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</si>
  <si>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</si>
  <si>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</si>
  <si>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</si>
  <si>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</si>
  <si>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</si>
  <si>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</si>
  <si>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</si>
  <si>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</si>
  <si>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</si>
  <si>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</si>
  <si>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</si>
  <si>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</si>
  <si>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</si>
  <si>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</si>
  <si>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</si>
  <si>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</si>
  <si>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</si>
  <si>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</si>
  <si>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</si>
  <si>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</si>
  <si>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</si>
  <si>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</si>
  <si>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</si>
  <si>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</si>
  <si>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</si>
  <si>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</si>
  <si>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</si>
  <si>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</si>
  <si>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</si>
  <si>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</si>
  <si>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</si>
  <si>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</si>
  <si>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</si>
  <si>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</si>
  <si>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</si>
  <si>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</si>
  <si>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</si>
  <si>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Bag</t>
  </si>
  <si>
    <t>River sandy gravel</t>
  </si>
  <si>
    <t>Cum</t>
  </si>
  <si>
    <t>Fine sand</t>
  </si>
  <si>
    <t>Stone</t>
  </si>
  <si>
    <t>Stone massonry</t>
  </si>
  <si>
    <t>stone</t>
  </si>
  <si>
    <t>cement</t>
  </si>
  <si>
    <t>gravel</t>
  </si>
  <si>
    <t>PCC</t>
  </si>
  <si>
    <r>
      <t xml:space="preserve">Supply and Delivery of Stone 
</t>
    </r>
    <r>
      <rPr>
        <sz val="11"/>
        <color theme="1"/>
        <rFont val="Calibri"/>
        <family val="2"/>
        <scheme val="minor"/>
      </rPr>
      <t>All stone must be measuring in wall , After completion of 100 M3 stone masonry works in the infrastructure site 
Stone should be Mountain not plain and sea stone  
its mark should be 400, 
weight should be 5- 40 kilograms
and should has relatively regular dimensions that can make reasonable feces of stonemasonry,
the special weight of the stones should not be low from 2.5 tons and in 24 hours under water more than 5 percent water does not absorb  stones are not contaminated with soil and mud during the construction could be relevant test by certified lab .</t>
    </r>
  </si>
  <si>
    <t xml:space="preserve">Supply and Delivery of Cement
Cement ( similar to chrat )shall be Portland cement, weight of each should be 50 KG, M400.3,500 to 4,000 psi All cement must be fresh and dry. The bags must be stored in dry conditions protected from rain damp-proof loading un loading including transportation to the store and must be test by certified lab </t>
  </si>
  <si>
    <t>Supply and Delivery of Sand:- Sand for use in mortar, plaster and for concrete shall be clean natural material graded from fine to coarse. It has to be free from organic matter, lumps, clay (soil should not contain more then 5% of clay Particles ) and other rubbish, selection as per the project engineer and transportation to the construction site similar to (to Yasin Baba &amp; Qarghaee charbagh) and must be test by certified lab, including  transportation to site</t>
  </si>
  <si>
    <t xml:space="preserve">Supply and Delivery of  Boulders:- plain stone (Boulders) with size 10-20cm should be measuring in Bed of canal or structure including transportation to the site </t>
  </si>
  <si>
    <t xml:space="preserve">Supply and Delivery of  Big Size Boulders:- Round  stone (Boulders) with size 70 -100 cm or can be more than provided sizes are acceptable </t>
  </si>
  <si>
    <t>Supply and Delivery of  Course Aggregate (crush):- Course aggregate shall consist of quarried or crushed hard stone or a combination of these. It shall be clean, well shaped, and free from soft materials size of crus  (Crush aggregates) size(10mm,20mm), it should be checked as per simple and verification of site engineer then delivered to the construction specific site loading unloading and transportation to the specific construction location and must be test by certified lab, including  transpiration to the site</t>
  </si>
  <si>
    <t xml:space="preserve">Supply and Delivery of  Steel Bar:-  Steel Reinforcement Bars Grades 60 which has yield strength of 60,000 psi with deferent sizes (8mm, 12mm, 14mm, 16mm, 18mm,20mm,25mm &amp; 32mm)after the checking of verification of engineer and test result of certified lab. Similar  to  Khan steel and must be test by certified lab, including  transportation to the site </t>
  </si>
  <si>
    <t>Supply and Delivery of  Bending Wire:- binding wires 1 to 2 mm including transportation to specific site</t>
  </si>
  <si>
    <t>Supply and Delivery of  Nails :- Nails 2.5 to 3 inches +transportation to the specific site</t>
  </si>
  <si>
    <t xml:space="preserve">Supply and Delivery of  Filling Materials :- filling  materials as per sample checked ( Provide Compactable (suitable) material for bed and embankment of bed &amp; protection walls with some access way for backfilling with selected material from  borrow pits from approved source (sample) including compaction  .including transportation to the construction site Should be free from all debris, any deleterious or organic materials, clay or mud, and surplus materials),including transportation to the site </t>
  </si>
  <si>
    <t xml:space="preserve">Supply and Delivery of  Metal Gates:- steering Metal Gate or sliding gates  as per the relevant drawings and specification Metal Gate for Turnout structure along with handle thick is 4mm along with ingle irons,(20x10x0.5)cm steel plate welded ,(60 x 60 x 4) mm Gate Frame angle must be double counted for check structure  as well all the metal must be galvanized and painted 
 Iron welded like a C Channel to frame as a supporter, Steel Gate including three coats of enamel paint (one coat of red-oxide + two coat of enamel paint) as per relevant drawing/specification and complete satisfaction of the Site Engineer. Including  transpiration </t>
  </si>
  <si>
    <t xml:space="preserve">Supply and Delivery of  Water Stopper:- Joint Preparation (PVC water stopper) at each (..) m   PVC water stop with 22.5 cm wide, length of each bundle should be 25 meters (The water stopper shall be of extruded polyvinyl chloride complying with BS 2571: Class 3, Compound Type G4  ) and (2) cm thick cork  as per sample check.   including transportation to the site                                                                                                                    </t>
  </si>
  <si>
    <t xml:space="preserve">Supply and Delivery of  Bricks:- Burnt Bricks and must be test by certified lab A1 Grade bricks (23*11*7)cm the compressive strength of brick is 105 kg/cm2,water absorption is not exceed during 24 hours from 20% after the verification of engineer and construction materials lab.as per sample and including transportation to construction site </t>
  </si>
  <si>
    <t xml:space="preserve">Supply and Delivery of  Gabion Box:- Galvanized Steel Gabion Mesh after the verification of Engineer as per simple checked should be delivered to the specific construction location or store site and must be test by certified lab   Size must be 3.5mm (2*1*1)m  + transportation to the site should made from combination of 4mm &amp; 3mm GI wire  inside mesh size should be (12*12)cm weight should be  24kg  </t>
  </si>
  <si>
    <t xml:space="preserve">Supply and Delivery of  MANAK:- Measurement box for mixing the concrete wood must be similar to dayar dimension is (40*35*25) cm thick of timber is 2.5 cm with four handles thickness is 1.5 inches length of each handle is 80cm sample should be checked by DRC technical team prior transportation to the construction site </t>
  </si>
  <si>
    <t xml:space="preserve">Supply and Delivery of  Chips with powder:- Zero size chips with relevant powders all the items must be approved by DRC technical team including  transportation  to the construction site </t>
  </si>
  <si>
    <t xml:space="preserve">Supply and Delivery of  Damp proof  Powder:- pitlow powders each box should be 1 kg which is used with concrete and mortar to avoided the leakages ,sample should be checked and verified by DRC Technical team including transportation to the construction site </t>
  </si>
  <si>
    <t xml:space="preserve">Supply and Delivery of  Anti Freeze :-  Anti freeze powder for concrete which is  using during the cool weather concrete costing each box should have 2kg  weight sample must be checked and verified by DRC Technical team including transportation to the construction site </t>
  </si>
  <si>
    <t xml:space="preserve">Supply and Delivery of  Anti Freeze Powder :-  Anti freeze powder for concrete which is  using during the cool weather concrete costing each box should have 2kg  weight sample must be checked and verified by DRC Technical team including transportation to the construction site </t>
  </si>
  <si>
    <t>Supply and Delivery of Sand:- Sand for use in mortar, plaster and for concrete shall be clean natural material graded from fine to coarse. It has to be free from organic matter, lumps, clay (soil should not contain more then 5% of clay Particles ) and other rubbish,selection as per the project engineer and transportation to the construction site similar to (to Yasin Baba &amp; Qarghaee charbagh) and must be test by certified lab, including  transportation to site</t>
  </si>
  <si>
    <t xml:space="preserve">Supply and Delivery of  Chawka bricks:- Chawka local made  burnt brick for the top of the roof  A1 class its size shold be  (30*15*5) cm, which was checked as per the sample and passed, including transportation to the construction site </t>
  </si>
  <si>
    <t xml:space="preserve">چوکه:- چوکه خښته د اولی درجی( د ای کلاس)  سایز یی باید (30*15*5) سانتی متر وی  کیفیت لرونکی ساحی ته د انتقال سره چی کیفیت یی باید د نمونی مطابق وی کوم چی چیک شوی او پاس شوی وی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</si>
</sst>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1" formatCode="_(* #,##0_);_(* \(#,##0\);_(* &quot;-&quot;_);_(@_)"/>
    <numFmt numFmtId="44" formatCode="_(&quot;$&quot;* #,##0.00_);_(&quot;$&quot;* \(#,##0.00\);_(&quot;$&quot;* &quot;-&quot;??_);_(@_)"/>
    <numFmt numFmtId="43" formatCode="_(* #,##0.00_);_(* \(#,##0.00\);_(* &quot;-&quot;??_);_(@_)"/>
    <numFmt numFmtId="164" formatCode="#,##0.0"/>
    <numFmt numFmtId="165" formatCode="_(* #,##0.00_);_(* \(#,##0.00\);_(* &quot;-&quot;_);_(@_)"/>
    <numFmt numFmtId="166" formatCode="_(* #,##0.0000_);_(* \(#,##0.0000\);_(* &quot;-&quot;_);_(@_)"/>
    <numFmt numFmtId="167" formatCode="_-* #,##0.00_-;\-* #,##0.00_-;_-* &quot;-&quot;??_-;_-@_-"/>
  </numFmts>
  <fonts count="34" x14ac:knownFonts="1">
    <font>
      <sz val="11"/>
      <color theme="1"/>
      <name val="Calibri"/>
      <family val="2"/>
      <scheme val="minor"/>
    </font>
    <font>
      <b/>
      <sz val="14"/>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11"/>
      <color theme="1"/>
      <name val="Calibri"/>
      <family val="2"/>
      <scheme val="minor"/>
    </font>
    <font>
      <sz val="11"/>
      <name val="Arial"/>
      <family val="2"/>
    </font>
    <font>
      <sz val="14"/>
      <color theme="1"/>
      <name val="Calibri"/>
      <family val="2"/>
      <scheme val="minor"/>
    </font>
    <font>
      <sz val="11"/>
      <name val="Calibri"/>
      <family val="2"/>
      <scheme val="minor"/>
    </font>
    <font>
      <sz val="10"/>
      <color theme="1"/>
      <name val="Calibri"/>
      <family val="2"/>
      <scheme val="minor"/>
    </font>
    <font>
      <sz val="11"/>
      <color theme="1"/>
      <name val="Calibri"/>
      <family val="2"/>
    </font>
    <font>
      <sz val="11"/>
      <color rgb="FF000000"/>
      <name val="Calibri"/>
      <family val="2"/>
    </font>
    <font>
      <sz val="11"/>
      <name val="Verdana"/>
      <family val="2"/>
    </font>
    <font>
      <sz val="11"/>
      <color theme="1"/>
      <name val="Verdana"/>
      <family val="2"/>
    </font>
    <font>
      <sz val="11"/>
      <color theme="1"/>
      <name val="Abadi"/>
      <family val="2"/>
    </font>
    <font>
      <b/>
      <sz val="11"/>
      <color theme="1"/>
      <name val="Calibri"/>
      <family val="2"/>
      <scheme val="minor"/>
    </font>
    <font>
      <b/>
      <sz val="10"/>
      <color rgb="FF222222"/>
      <name val="Calibri"/>
      <family val="2"/>
      <scheme val="minor"/>
    </font>
    <font>
      <sz val="12"/>
      <color rgb="FF000000"/>
      <name val="Calibri"/>
      <family val="2"/>
    </font>
    <font>
      <b/>
      <sz val="16"/>
      <color theme="1"/>
      <name val="Calibri"/>
      <family val="2"/>
      <charset val="204"/>
      <scheme val="minor"/>
    </font>
    <font>
      <b/>
      <sz val="10"/>
      <color theme="1"/>
      <name val="Calibri"/>
      <family val="2"/>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
      <b/>
      <sz val="11"/>
      <color rgb="FF222222"/>
      <name val="Times New Roman"/>
      <family val="1"/>
    </font>
    <font>
      <b/>
      <sz val="11"/>
      <color rgb="FF222222"/>
      <name val="Calibri"/>
      <family val="2"/>
      <scheme val="minor"/>
    </font>
    <font>
      <b/>
      <sz val="11"/>
      <color rgb="FF222222"/>
      <name val="Calibri"/>
      <family val="1"/>
      <scheme val="minor"/>
    </font>
    <font>
      <b/>
      <sz val="12"/>
      <color theme="1"/>
      <name val="Cambria"/>
      <family val="1"/>
      <scheme val="maj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medium">
        <color indexed="64"/>
      </left>
      <right/>
      <top style="thin">
        <color auto="1"/>
      </top>
      <bottom/>
      <diagonal/>
    </border>
    <border>
      <left/>
      <right/>
      <top style="thin">
        <color indexed="64"/>
      </top>
      <bottom/>
      <diagonal/>
    </border>
  </borders>
  <cellStyleXfs count="8">
    <xf numFmtId="0" fontId="0" fillId="0" borderId="0"/>
    <xf numFmtId="44" fontId="10" fillId="0" borderId="0" applyFont="0" applyFill="0" applyBorder="0" applyAlignment="0" applyProtection="0"/>
    <xf numFmtId="0" fontId="7" fillId="0" borderId="0"/>
    <xf numFmtId="0" fontId="10" fillId="0" borderId="0"/>
    <xf numFmtId="0" fontId="11" fillId="0" borderId="0"/>
    <xf numFmtId="0" fontId="7" fillId="0" borderId="0"/>
    <xf numFmtId="0" fontId="7" fillId="0" borderId="0"/>
    <xf numFmtId="167" fontId="10" fillId="0" borderId="0" applyFont="0" applyFill="0" applyBorder="0" applyAlignment="0" applyProtection="0"/>
  </cellStyleXfs>
  <cellXfs count="132">
    <xf numFmtId="0" fontId="0" fillId="0" borderId="0" xfId="0"/>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applyAlignment="1">
      <alignment horizontal="center"/>
    </xf>
    <xf numFmtId="0" fontId="2" fillId="0" borderId="6" xfId="0" applyFont="1" applyBorder="1"/>
    <xf numFmtId="2" fontId="2" fillId="0" borderId="7" xfId="0" applyNumberFormat="1" applyFont="1" applyBorder="1"/>
    <xf numFmtId="0" fontId="2" fillId="0" borderId="7" xfId="0" applyFont="1" applyBorder="1"/>
    <xf numFmtId="165" fontId="2" fillId="0" borderId="7" xfId="0" applyNumberFormat="1" applyFont="1" applyBorder="1"/>
    <xf numFmtId="0" fontId="2" fillId="0" borderId="7" xfId="0" applyFont="1" applyBorder="1" applyAlignment="1">
      <alignment horizontal="center" vertical="center"/>
    </xf>
    <xf numFmtId="41" fontId="2" fillId="0" borderId="7" xfId="0" applyNumberFormat="1" applyFont="1" applyBorder="1"/>
    <xf numFmtId="43" fontId="0" fillId="0" borderId="0" xfId="0" applyNumberFormat="1"/>
    <xf numFmtId="0" fontId="5" fillId="0" borderId="8" xfId="0" applyFont="1" applyBorder="1"/>
    <xf numFmtId="0" fontId="5" fillId="0" borderId="9" xfId="0" applyFont="1" applyBorder="1"/>
    <xf numFmtId="41" fontId="5" fillId="0" borderId="9" xfId="0" applyNumberFormat="1" applyFont="1" applyBorder="1"/>
    <xf numFmtId="0" fontId="5" fillId="0" borderId="10" xfId="0" applyFont="1" applyBorder="1"/>
    <xf numFmtId="0" fontId="5" fillId="0" borderId="11" xfId="0" applyFont="1" applyBorder="1"/>
    <xf numFmtId="0" fontId="5" fillId="0" borderId="1" xfId="0" applyFont="1" applyBorder="1"/>
    <xf numFmtId="41" fontId="5" fillId="0" borderId="1" xfId="0" applyNumberFormat="1" applyFont="1" applyBorder="1"/>
    <xf numFmtId="0" fontId="5" fillId="0" borderId="1" xfId="0" applyFont="1" applyBorder="1" applyAlignment="1">
      <alignment horizontal="center" vertical="center"/>
    </xf>
    <xf numFmtId="41" fontId="9" fillId="0" borderId="1" xfId="0" applyNumberFormat="1" applyFont="1" applyBorder="1"/>
    <xf numFmtId="0" fontId="5" fillId="0" borderId="12" xfId="0" applyFont="1" applyBorder="1"/>
    <xf numFmtId="0" fontId="5" fillId="0" borderId="13" xfId="0" applyFont="1" applyBorder="1"/>
    <xf numFmtId="0" fontId="0" fillId="0" borderId="13" xfId="0" applyBorder="1"/>
    <xf numFmtId="41" fontId="5" fillId="0" borderId="13" xfId="0" applyNumberFormat="1" applyFont="1" applyBorder="1"/>
    <xf numFmtId="0" fontId="5" fillId="0" borderId="13" xfId="0" applyFont="1" applyBorder="1" applyAlignment="1">
      <alignment horizontal="center" vertical="center"/>
    </xf>
    <xf numFmtId="0" fontId="5" fillId="0" borderId="14" xfId="0" applyFont="1" applyBorder="1"/>
    <xf numFmtId="0" fontId="5" fillId="0" borderId="9" xfId="0" applyFont="1" applyBorder="1" applyAlignment="1">
      <alignment horizontal="center" vertical="center"/>
    </xf>
    <xf numFmtId="165" fontId="5" fillId="0" borderId="1" xfId="0" applyNumberFormat="1" applyFont="1" applyBorder="1"/>
    <xf numFmtId="41" fontId="5" fillId="0" borderId="18" xfId="0" applyNumberFormat="1" applyFont="1" applyBorder="1"/>
    <xf numFmtId="0" fontId="5" fillId="0" borderId="18" xfId="0" applyFont="1" applyBorder="1" applyAlignment="1">
      <alignment horizontal="center" vertical="center"/>
    </xf>
    <xf numFmtId="0" fontId="5" fillId="0" borderId="18" xfId="0" applyFont="1" applyBorder="1"/>
    <xf numFmtId="41" fontId="2" fillId="0" borderId="18" xfId="0" applyNumberFormat="1" applyFont="1" applyBorder="1"/>
    <xf numFmtId="0" fontId="3" fillId="0" borderId="0" xfId="0" applyFont="1" applyAlignment="1">
      <alignment horizontal="left" wrapText="1"/>
    </xf>
    <xf numFmtId="41" fontId="5" fillId="0" borderId="0" xfId="0" applyNumberFormat="1" applyFont="1"/>
    <xf numFmtId="5" fontId="2" fillId="0" borderId="0" xfId="0" applyNumberFormat="1" applyFont="1"/>
    <xf numFmtId="41" fontId="2" fillId="0" borderId="0" xfId="0" applyNumberFormat="1" applyFont="1"/>
    <xf numFmtId="0" fontId="7" fillId="0" borderId="0" xfId="0" applyFont="1"/>
    <xf numFmtId="166" fontId="0" fillId="0" borderId="0" xfId="0" applyNumberFormat="1"/>
    <xf numFmtId="0" fontId="5" fillId="0" borderId="1" xfId="0" applyFont="1" applyBorder="1" applyAlignment="1">
      <alignment wrapText="1"/>
    </xf>
    <xf numFmtId="41" fontId="0" fillId="0" borderId="0" xfId="0" applyNumberFormat="1"/>
    <xf numFmtId="165"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xf>
    <xf numFmtId="1" fontId="13" fillId="0" borderId="1" xfId="0" applyNumberFormat="1" applyFont="1" applyBorder="1" applyAlignment="1">
      <alignment horizontal="center" vertical="center"/>
    </xf>
    <xf numFmtId="1" fontId="0" fillId="0" borderId="1" xfId="0" applyNumberFormat="1" applyBorder="1" applyAlignment="1">
      <alignment horizontal="center" vertical="center"/>
    </xf>
    <xf numFmtId="0" fontId="13" fillId="0" borderId="1" xfId="0" applyFont="1" applyBorder="1" applyAlignment="1">
      <alignment horizontal="left" vertical="top" wrapText="1"/>
    </xf>
    <xf numFmtId="0" fontId="0" fillId="0" borderId="1" xfId="0" applyBorder="1" applyAlignment="1">
      <alignment horizontal="left" vertical="top" wrapText="1"/>
    </xf>
    <xf numFmtId="3" fontId="13" fillId="0" borderId="1" xfId="0" applyNumberFormat="1" applyFont="1" applyBorder="1" applyAlignment="1">
      <alignment horizontal="left" vertical="top" wrapText="1"/>
    </xf>
    <xf numFmtId="0" fontId="16" fillId="0" borderId="1" xfId="0" applyFont="1"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right" vertical="top" wrapText="1" readingOrder="2"/>
    </xf>
    <xf numFmtId="3" fontId="13" fillId="0" borderId="1" xfId="0" applyNumberFormat="1" applyFont="1" applyBorder="1" applyAlignment="1">
      <alignment horizontal="right" vertical="top" wrapText="1"/>
    </xf>
    <xf numFmtId="0" fontId="16" fillId="0" borderId="1" xfId="0" applyFont="1" applyBorder="1" applyAlignment="1">
      <alignment horizontal="right" vertical="top" wrapText="1"/>
    </xf>
    <xf numFmtId="0" fontId="18" fillId="0" borderId="1" xfId="0" applyFont="1" applyBorder="1" applyAlignment="1">
      <alignment horizontal="center" vertical="center" wrapText="1"/>
    </xf>
    <xf numFmtId="0" fontId="18" fillId="0" borderId="1" xfId="0" applyFont="1" applyBorder="1" applyAlignment="1">
      <alignment horizontal="right" vertical="center" wrapText="1"/>
    </xf>
    <xf numFmtId="164" fontId="0" fillId="0" borderId="7" xfId="0" applyNumberFormat="1" applyBorder="1" applyAlignment="1">
      <alignment horizontal="center" vertical="center" wrapText="1"/>
    </xf>
    <xf numFmtId="1" fontId="13" fillId="0" borderId="7" xfId="0" applyNumberFormat="1" applyFont="1" applyBorder="1" applyAlignment="1">
      <alignment horizontal="center" vertical="center"/>
    </xf>
    <xf numFmtId="164" fontId="0" fillId="0" borderId="1" xfId="0" applyNumberFormat="1" applyBorder="1" applyAlignment="1">
      <alignment horizontal="center" vertical="center" wrapText="1"/>
    </xf>
    <xf numFmtId="0" fontId="0" fillId="0" borderId="1" xfId="0" applyBorder="1" applyAlignment="1">
      <alignment vertical="top" wrapText="1"/>
    </xf>
    <xf numFmtId="0" fontId="13" fillId="0" borderId="1" xfId="0" applyFont="1" applyBorder="1" applyAlignment="1">
      <alignment vertical="top" wrapText="1"/>
    </xf>
    <xf numFmtId="0" fontId="16" fillId="0" borderId="1" xfId="0" applyFont="1" applyBorder="1" applyAlignment="1">
      <alignment vertical="top" wrapText="1"/>
    </xf>
    <xf numFmtId="0" fontId="0" fillId="0" borderId="0" xfId="0" applyAlignment="1">
      <alignment horizontal="left"/>
    </xf>
    <xf numFmtId="49" fontId="20" fillId="2" borderId="1" xfId="0" applyNumberFormat="1" applyFont="1" applyFill="1" applyBorder="1" applyAlignment="1">
      <alignment horizontal="left" vertical="center"/>
    </xf>
    <xf numFmtId="49" fontId="24" fillId="2" borderId="1"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0" fillId="2" borderId="1" xfId="0" applyNumberFormat="1" applyFont="1" applyFill="1" applyBorder="1" applyAlignment="1">
      <alignment horizontal="left" vertical="center" wrapText="1"/>
    </xf>
    <xf numFmtId="49" fontId="24" fillId="2" borderId="1" xfId="0" applyNumberFormat="1" applyFont="1" applyFill="1" applyBorder="1" applyAlignment="1">
      <alignment horizontal="right" vertical="center" wrapText="1"/>
    </xf>
    <xf numFmtId="0" fontId="0" fillId="0" borderId="0" xfId="0" applyAlignment="1">
      <alignment horizontal="right"/>
    </xf>
    <xf numFmtId="0" fontId="26" fillId="5" borderId="1" xfId="0" applyFont="1" applyFill="1" applyBorder="1" applyAlignment="1">
      <alignment vertical="center" wrapText="1"/>
    </xf>
    <xf numFmtId="0" fontId="26" fillId="2" borderId="1" xfId="0" applyFont="1" applyFill="1" applyBorder="1" applyAlignment="1">
      <alignment horizontal="left" vertical="center" wrapText="1"/>
    </xf>
    <xf numFmtId="0" fontId="29" fillId="0" borderId="1" xfId="0" applyFont="1" applyBorder="1" applyAlignment="1">
      <alignment horizontal="center" vertical="center" wrapText="1"/>
    </xf>
    <xf numFmtId="0" fontId="23" fillId="2" borderId="24"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3" fillId="2" borderId="26" xfId="0" applyFont="1" applyFill="1" applyBorder="1" applyAlignment="1">
      <alignment horizontal="center" vertical="center" wrapText="1"/>
    </xf>
    <xf numFmtId="0" fontId="23" fillId="2" borderId="28"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25" fillId="7" borderId="26" xfId="0" applyFont="1" applyFill="1" applyBorder="1" applyAlignment="1">
      <alignment horizontal="center" vertical="center" wrapText="1"/>
    </xf>
    <xf numFmtId="0" fontId="25" fillId="7" borderId="13" xfId="0" applyFont="1" applyFill="1" applyBorder="1" applyAlignment="1">
      <alignment horizontal="center" vertical="center" wrapText="1"/>
    </xf>
    <xf numFmtId="0" fontId="25" fillId="7" borderId="28" xfId="0" applyFont="1" applyFill="1" applyBorder="1" applyAlignment="1">
      <alignment horizontal="center" vertical="center" wrapText="1"/>
    </xf>
    <xf numFmtId="0" fontId="25" fillId="6" borderId="29" xfId="0" applyFont="1" applyFill="1" applyBorder="1" applyAlignment="1">
      <alignment horizontal="center" vertical="center" wrapText="1"/>
    </xf>
    <xf numFmtId="0" fontId="25" fillId="6" borderId="0" xfId="0" applyFont="1" applyFill="1" applyAlignment="1">
      <alignment horizontal="center" vertical="center" wrapText="1"/>
    </xf>
    <xf numFmtId="0" fontId="1" fillId="6" borderId="19"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1" fillId="3" borderId="23" xfId="0" applyFont="1" applyFill="1" applyBorder="1" applyAlignment="1">
      <alignment horizontal="left" vertical="center"/>
    </xf>
    <xf numFmtId="0" fontId="32" fillId="3" borderId="23" xfId="0" applyFont="1" applyFill="1" applyBorder="1" applyAlignment="1">
      <alignment horizontal="left" vertical="center"/>
    </xf>
    <xf numFmtId="0" fontId="22" fillId="3" borderId="1" xfId="0" applyFont="1" applyFill="1" applyBorder="1" applyAlignment="1">
      <alignment horizontal="left" vertical="top" wrapText="1"/>
    </xf>
    <xf numFmtId="0" fontId="26" fillId="0" borderId="11" xfId="0" applyFont="1" applyBorder="1" applyAlignment="1">
      <alignment horizontal="left" vertical="center" wrapText="1"/>
    </xf>
    <xf numFmtId="0" fontId="26" fillId="0" borderId="1" xfId="0" applyFont="1" applyBorder="1" applyAlignment="1">
      <alignment horizontal="left" vertical="center" wrapText="1"/>
    </xf>
    <xf numFmtId="0" fontId="27" fillId="0" borderId="1" xfId="0" applyFont="1" applyBorder="1" applyAlignment="1">
      <alignment horizontal="left" vertical="center" wrapText="1"/>
    </xf>
    <xf numFmtId="0" fontId="27" fillId="0" borderId="22" xfId="0" applyFont="1" applyBorder="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29" xfId="0" applyFont="1" applyBorder="1" applyAlignment="1">
      <alignment horizontal="left" vertical="center" wrapText="1"/>
    </xf>
    <xf numFmtId="0" fontId="28" fillId="0" borderId="0" xfId="0" applyFont="1" applyAlignment="1">
      <alignment horizontal="left" vertical="center" wrapText="1"/>
    </xf>
    <xf numFmtId="0" fontId="28" fillId="0" borderId="26" xfId="0" applyFont="1" applyBorder="1" applyAlignment="1">
      <alignment horizontal="left" vertical="center" wrapText="1"/>
    </xf>
    <xf numFmtId="0" fontId="28" fillId="0" borderId="13" xfId="0" applyFont="1" applyBorder="1" applyAlignment="1">
      <alignment horizontal="left" vertical="center" wrapText="1"/>
    </xf>
    <xf numFmtId="0" fontId="26" fillId="0" borderId="30" xfId="0" applyFont="1" applyBorder="1" applyAlignment="1">
      <alignment horizontal="left" vertical="center" wrapText="1"/>
    </xf>
    <xf numFmtId="0" fontId="26" fillId="0" borderId="31" xfId="0" applyFont="1" applyBorder="1" applyAlignment="1">
      <alignment horizontal="left" vertical="center" wrapText="1"/>
    </xf>
    <xf numFmtId="0" fontId="27" fillId="0" borderId="31" xfId="0" applyFont="1" applyBorder="1" applyAlignment="1">
      <alignment horizontal="left" vertical="center" wrapText="1"/>
    </xf>
    <xf numFmtId="0" fontId="27" fillId="0" borderId="32" xfId="0" applyFont="1" applyBorder="1" applyAlignment="1">
      <alignment horizontal="left" vertical="center" wrapText="1"/>
    </xf>
    <xf numFmtId="0" fontId="33" fillId="3" borderId="1" xfId="0" applyFont="1" applyFill="1" applyBorder="1" applyAlignment="1">
      <alignment vertical="top"/>
    </xf>
    <xf numFmtId="0" fontId="0" fillId="3" borderId="0" xfId="0" applyFill="1" applyAlignment="1">
      <alignment horizontal="left"/>
    </xf>
    <xf numFmtId="0" fontId="0" fillId="3" borderId="23" xfId="0" applyFill="1" applyBorder="1" applyAlignment="1">
      <alignment horizontal="left"/>
    </xf>
    <xf numFmtId="0" fontId="20" fillId="3" borderId="0" xfId="0" applyFont="1" applyFill="1" applyAlignment="1">
      <alignment horizontal="left"/>
    </xf>
    <xf numFmtId="0" fontId="20" fillId="3" borderId="23" xfId="0" applyFont="1" applyFill="1" applyBorder="1" applyAlignment="1">
      <alignment horizontal="left"/>
    </xf>
    <xf numFmtId="0" fontId="0" fillId="6" borderId="1" xfId="0" applyFill="1" applyBorder="1" applyAlignment="1">
      <alignment horizontal="left"/>
    </xf>
    <xf numFmtId="0" fontId="12" fillId="3" borderId="19"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12" fillId="3" borderId="21" xfId="0" applyFont="1" applyFill="1" applyBorder="1" applyAlignment="1">
      <alignment horizontal="left" vertical="center" wrapText="1"/>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17" xfId="0" applyFont="1" applyBorder="1" applyAlignment="1">
      <alignment horizontal="left" wrapText="1"/>
    </xf>
    <xf numFmtId="1" fontId="4" fillId="0" borderId="0" xfId="0" applyNumberFormat="1" applyFont="1" applyAlignment="1">
      <alignment horizontal="center"/>
    </xf>
    <xf numFmtId="0" fontId="3" fillId="0" borderId="2"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17" fillId="0" borderId="1" xfId="0" applyFont="1" applyBorder="1" applyAlignment="1">
      <alignment horizontal="right" vertical="top" wrapText="1"/>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895157</xdr:colOff>
      <xdr:row>1</xdr:row>
      <xdr:rowOff>361192</xdr:rowOff>
    </xdr:to>
    <xdr:pic>
      <xdr:nvPicPr>
        <xdr:cNvPr id="3" name="Picture 2">
          <a:extLst>
            <a:ext uri="{FF2B5EF4-FFF2-40B4-BE49-F238E27FC236}">
              <a16:creationId xmlns:a16="http://schemas.microsoft.com/office/drawing/2014/main" id="{F4501F08-8212-4243-9188-169C42877A05}"/>
            </a:ext>
          </a:extLst>
        </xdr:cNvPr>
        <xdr:cNvPicPr>
          <a:picLocks noChangeAspect="1"/>
        </xdr:cNvPicPr>
      </xdr:nvPicPr>
      <xdr:blipFill>
        <a:blip xmlns:r="http://schemas.openxmlformats.org/officeDocument/2006/relationships" r:embed="rId1"/>
        <a:stretch>
          <a:fillRect/>
        </a:stretch>
      </xdr:blipFill>
      <xdr:spPr>
        <a:xfrm>
          <a:off x="96820" y="41200"/>
          <a:ext cx="1075378" cy="652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894292</xdr:colOff>
      <xdr:row>1</xdr:row>
      <xdr:rowOff>208313</xdr:rowOff>
    </xdr:to>
    <xdr:pic>
      <xdr:nvPicPr>
        <xdr:cNvPr id="3" name="Picture 2">
          <a:extLst>
            <a:ext uri="{FF2B5EF4-FFF2-40B4-BE49-F238E27FC236}">
              <a16:creationId xmlns:a16="http://schemas.microsoft.com/office/drawing/2014/main" id="{32F3194C-1CC7-4F6D-98CC-33D194989BBC}"/>
            </a:ext>
          </a:extLst>
        </xdr:cNvPr>
        <xdr:cNvPicPr>
          <a:picLocks noChangeAspect="1"/>
        </xdr:cNvPicPr>
      </xdr:nvPicPr>
      <xdr:blipFill>
        <a:blip xmlns:r="http://schemas.openxmlformats.org/officeDocument/2006/relationships" r:embed="rId1"/>
        <a:stretch>
          <a:fillRect/>
        </a:stretch>
      </xdr:blipFill>
      <xdr:spPr>
        <a:xfrm>
          <a:off x="96820" y="41200"/>
          <a:ext cx="1075378" cy="7592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883996</xdr:colOff>
      <xdr:row>1</xdr:row>
      <xdr:rowOff>249070</xdr:rowOff>
    </xdr:to>
    <xdr:pic>
      <xdr:nvPicPr>
        <xdr:cNvPr id="3" name="Picture 2">
          <a:extLst>
            <a:ext uri="{FF2B5EF4-FFF2-40B4-BE49-F238E27FC236}">
              <a16:creationId xmlns:a16="http://schemas.microsoft.com/office/drawing/2014/main" id="{3A0877F1-18D7-4947-B98A-8694A9BA6850}"/>
            </a:ext>
          </a:extLst>
        </xdr:cNvPr>
        <xdr:cNvPicPr>
          <a:picLocks noChangeAspect="1"/>
        </xdr:cNvPicPr>
      </xdr:nvPicPr>
      <xdr:blipFill>
        <a:blip xmlns:r="http://schemas.openxmlformats.org/officeDocument/2006/relationships" r:embed="rId1"/>
        <a:stretch>
          <a:fillRect/>
        </a:stretch>
      </xdr:blipFill>
      <xdr:spPr>
        <a:xfrm>
          <a:off x="96820" y="41200"/>
          <a:ext cx="1077366" cy="65453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08"/>
  <sheetViews>
    <sheetView topLeftCell="A93" zoomScale="112" zoomScaleNormal="112" workbookViewId="0">
      <selection activeCell="A90" sqref="A90:C90"/>
    </sheetView>
  </sheetViews>
  <sheetFormatPr defaultRowHeight="14.6" x14ac:dyDescent="0.4"/>
  <cols>
    <col min="1" max="1" width="4" bestFit="1" customWidth="1"/>
    <col min="2" max="2" width="52.84375" customWidth="1"/>
    <col min="3" max="3" width="36.84375" customWidth="1"/>
    <col min="4" max="4" width="5.84375" bestFit="1" customWidth="1"/>
    <col min="5" max="5" width="6" customWidth="1"/>
    <col min="6" max="7" width="26.3046875" customWidth="1"/>
  </cols>
  <sheetData>
    <row r="1" spans="1:11" ht="34.950000000000003" customHeight="1" thickBot="1" x14ac:dyDescent="0.45">
      <c r="A1" s="76"/>
      <c r="B1" s="77"/>
      <c r="C1" s="80" t="s">
        <v>0</v>
      </c>
      <c r="D1" s="81"/>
      <c r="E1" s="81"/>
      <c r="F1" s="81"/>
      <c r="G1" s="82"/>
    </row>
    <row r="2" spans="1:11" ht="60" customHeight="1" thickBot="1" x14ac:dyDescent="0.45">
      <c r="A2" s="78"/>
      <c r="B2" s="79"/>
      <c r="C2" s="80" t="s">
        <v>1</v>
      </c>
      <c r="D2" s="81"/>
      <c r="E2" s="81"/>
      <c r="F2" s="81"/>
      <c r="G2" s="82"/>
    </row>
    <row r="3" spans="1:11" ht="73.5" customHeight="1" x14ac:dyDescent="0.4">
      <c r="A3" s="88" t="s">
        <v>2</v>
      </c>
      <c r="B3" s="89"/>
      <c r="C3" s="89"/>
      <c r="D3" s="89"/>
      <c r="E3" s="89"/>
      <c r="F3" s="89"/>
      <c r="G3" s="90"/>
    </row>
    <row r="4" spans="1:11" ht="18.45" x14ac:dyDescent="0.4">
      <c r="A4" s="91" t="s">
        <v>3</v>
      </c>
      <c r="B4" s="91"/>
      <c r="C4" s="91"/>
      <c r="D4" s="91"/>
      <c r="E4" s="91"/>
      <c r="F4" s="92" t="s">
        <v>4</v>
      </c>
      <c r="G4" s="92"/>
    </row>
    <row r="5" spans="1:11" ht="39" thickBot="1" x14ac:dyDescent="0.45">
      <c r="A5" s="68" t="s">
        <v>5</v>
      </c>
      <c r="B5" s="68" t="s">
        <v>6</v>
      </c>
      <c r="C5" s="69" t="s">
        <v>7</v>
      </c>
      <c r="D5" s="69" t="s">
        <v>8</v>
      </c>
      <c r="E5" s="69" t="s">
        <v>9</v>
      </c>
      <c r="F5" s="69" t="s">
        <v>10</v>
      </c>
      <c r="G5" s="69" t="s">
        <v>11</v>
      </c>
    </row>
    <row r="6" spans="1:11" ht="189.45" x14ac:dyDescent="0.4">
      <c r="A6" s="46">
        <v>1</v>
      </c>
      <c r="B6" s="63" t="s">
        <v>134</v>
      </c>
      <c r="C6" s="54" t="s">
        <v>12</v>
      </c>
      <c r="D6" s="60" t="s">
        <v>13</v>
      </c>
      <c r="E6" s="61">
        <v>2800</v>
      </c>
      <c r="F6" s="46"/>
      <c r="G6" s="46"/>
    </row>
    <row r="7" spans="1:11" ht="102" x14ac:dyDescent="0.4">
      <c r="A7" s="46">
        <v>2</v>
      </c>
      <c r="B7" s="63" t="s">
        <v>135</v>
      </c>
      <c r="C7" s="55" t="s">
        <v>14</v>
      </c>
      <c r="D7" s="62" t="s">
        <v>15</v>
      </c>
      <c r="E7" s="48">
        <v>3000</v>
      </c>
      <c r="F7" s="46"/>
      <c r="G7" s="46"/>
    </row>
    <row r="8" spans="1:11" ht="45.75" customHeight="1" x14ac:dyDescent="0.4">
      <c r="A8" s="46">
        <v>3</v>
      </c>
      <c r="B8" s="63" t="s">
        <v>136</v>
      </c>
      <c r="C8" s="54" t="s">
        <v>16</v>
      </c>
      <c r="D8" s="62" t="s">
        <v>17</v>
      </c>
      <c r="E8" s="48">
        <v>1250</v>
      </c>
      <c r="F8" s="46"/>
      <c r="G8" s="46"/>
    </row>
    <row r="9" spans="1:11" ht="43.75" x14ac:dyDescent="0.4">
      <c r="A9" s="46">
        <v>4</v>
      </c>
      <c r="B9" s="64" t="s">
        <v>137</v>
      </c>
      <c r="C9" s="55" t="s">
        <v>18</v>
      </c>
      <c r="D9" s="62" t="s">
        <v>17</v>
      </c>
      <c r="E9" s="48">
        <v>100</v>
      </c>
      <c r="F9" s="46"/>
      <c r="G9" s="46"/>
    </row>
    <row r="10" spans="1:11" ht="43.75" x14ac:dyDescent="0.4">
      <c r="A10" s="46">
        <v>5</v>
      </c>
      <c r="B10" s="64" t="s">
        <v>138</v>
      </c>
      <c r="C10" s="55" t="s">
        <v>19</v>
      </c>
      <c r="D10" s="62" t="s">
        <v>20</v>
      </c>
      <c r="E10" s="47">
        <v>70</v>
      </c>
      <c r="F10" s="46"/>
      <c r="G10" s="46"/>
    </row>
    <row r="11" spans="1:11" ht="131.15" x14ac:dyDescent="0.4">
      <c r="A11" s="46">
        <v>6</v>
      </c>
      <c r="B11" s="63" t="s">
        <v>139</v>
      </c>
      <c r="C11" s="54" t="s">
        <v>21</v>
      </c>
      <c r="D11" s="62" t="s">
        <v>20</v>
      </c>
      <c r="E11" s="49">
        <v>190</v>
      </c>
      <c r="F11" s="46"/>
      <c r="G11" s="46"/>
    </row>
    <row r="12" spans="1:11" ht="102" x14ac:dyDescent="0.4">
      <c r="A12" s="46">
        <v>7</v>
      </c>
      <c r="B12" s="63" t="s">
        <v>140</v>
      </c>
      <c r="C12" s="54" t="s">
        <v>22</v>
      </c>
      <c r="D12" s="62" t="s">
        <v>23</v>
      </c>
      <c r="E12" s="49">
        <v>10</v>
      </c>
      <c r="F12" s="46"/>
      <c r="G12" s="46"/>
      <c r="H12" s="45"/>
      <c r="I12" s="45"/>
      <c r="J12" s="45"/>
      <c r="K12" s="45"/>
    </row>
    <row r="13" spans="1:11" ht="29.15" x14ac:dyDescent="0.4">
      <c r="A13" s="46">
        <v>8</v>
      </c>
      <c r="B13" s="63" t="s">
        <v>141</v>
      </c>
      <c r="C13" s="54" t="s">
        <v>24</v>
      </c>
      <c r="D13" s="62" t="s">
        <v>25</v>
      </c>
      <c r="E13" s="49">
        <v>50</v>
      </c>
      <c r="F13" s="46"/>
      <c r="G13" s="46"/>
      <c r="H13" s="45"/>
      <c r="I13" s="45"/>
      <c r="J13" s="45"/>
      <c r="K13" s="45"/>
    </row>
    <row r="14" spans="1:11" ht="29.15" x14ac:dyDescent="0.4">
      <c r="A14" s="46">
        <v>9</v>
      </c>
      <c r="B14" s="64" t="s">
        <v>142</v>
      </c>
      <c r="C14" s="56" t="s">
        <v>26</v>
      </c>
      <c r="D14" s="62" t="s">
        <v>25</v>
      </c>
      <c r="E14" s="49">
        <v>60</v>
      </c>
      <c r="F14" s="46"/>
      <c r="G14" s="46"/>
    </row>
    <row r="15" spans="1:11" ht="131.15" x14ac:dyDescent="0.4">
      <c r="A15" s="46">
        <v>10</v>
      </c>
      <c r="B15" s="63" t="s">
        <v>143</v>
      </c>
      <c r="C15" s="54" t="s">
        <v>27</v>
      </c>
      <c r="D15" s="62" t="s">
        <v>20</v>
      </c>
      <c r="E15" s="49">
        <v>600</v>
      </c>
      <c r="F15" s="46"/>
      <c r="G15" s="46"/>
    </row>
    <row r="16" spans="1:11" ht="189.45" x14ac:dyDescent="0.4">
      <c r="A16" s="46">
        <v>11</v>
      </c>
      <c r="B16" s="64" t="s">
        <v>144</v>
      </c>
      <c r="C16" s="56" t="s">
        <v>28</v>
      </c>
      <c r="D16" s="62" t="s">
        <v>29</v>
      </c>
      <c r="E16" s="49">
        <v>30</v>
      </c>
      <c r="F16" s="46"/>
      <c r="G16" s="46"/>
    </row>
    <row r="17" spans="1:14" ht="102" x14ac:dyDescent="0.4">
      <c r="A17" s="46">
        <v>12</v>
      </c>
      <c r="B17" s="52" t="s">
        <v>145</v>
      </c>
      <c r="C17" s="56" t="s">
        <v>30</v>
      </c>
      <c r="D17" s="62" t="s">
        <v>31</v>
      </c>
      <c r="E17" s="49">
        <v>25</v>
      </c>
      <c r="F17" s="46"/>
      <c r="G17" s="46"/>
    </row>
    <row r="18" spans="1:14" ht="102" x14ac:dyDescent="0.4">
      <c r="A18" s="46">
        <v>13</v>
      </c>
      <c r="B18" s="65" t="s">
        <v>146</v>
      </c>
      <c r="C18" s="57" t="s">
        <v>32</v>
      </c>
      <c r="D18" s="62" t="s">
        <v>33</v>
      </c>
      <c r="E18" s="49">
        <v>1000</v>
      </c>
      <c r="F18" s="46"/>
      <c r="G18" s="46"/>
    </row>
    <row r="19" spans="1:14" ht="102" x14ac:dyDescent="0.4">
      <c r="A19" s="46">
        <v>14</v>
      </c>
      <c r="B19" s="65" t="s">
        <v>147</v>
      </c>
      <c r="C19" s="57" t="s">
        <v>34</v>
      </c>
      <c r="D19" s="62" t="s">
        <v>33</v>
      </c>
      <c r="E19" s="49">
        <v>600</v>
      </c>
      <c r="F19" s="46"/>
      <c r="G19" s="46"/>
    </row>
    <row r="20" spans="1:14" ht="63" customHeight="1" x14ac:dyDescent="0.4">
      <c r="A20" s="46">
        <v>15</v>
      </c>
      <c r="B20" s="65" t="s">
        <v>154</v>
      </c>
      <c r="C20" s="131" t="s">
        <v>155</v>
      </c>
      <c r="D20" s="62" t="s">
        <v>33</v>
      </c>
      <c r="E20" s="49">
        <v>300</v>
      </c>
      <c r="F20" s="46"/>
      <c r="G20" s="46"/>
    </row>
    <row r="21" spans="1:14" ht="189.45" x14ac:dyDescent="0.4">
      <c r="A21" s="46">
        <v>16</v>
      </c>
      <c r="B21" s="65" t="s">
        <v>35</v>
      </c>
      <c r="C21" s="58" t="s">
        <v>36</v>
      </c>
      <c r="D21" s="62" t="s">
        <v>37</v>
      </c>
      <c r="E21" s="49">
        <v>1500</v>
      </c>
      <c r="F21" s="46"/>
      <c r="G21" s="46"/>
    </row>
    <row r="22" spans="1:14" ht="189.45" x14ac:dyDescent="0.4">
      <c r="A22" s="46">
        <v>17</v>
      </c>
      <c r="B22" s="65" t="s">
        <v>38</v>
      </c>
      <c r="C22" s="59" t="s">
        <v>39</v>
      </c>
      <c r="D22" s="62" t="s">
        <v>37</v>
      </c>
      <c r="E22" s="49">
        <v>1500</v>
      </c>
      <c r="F22" s="46"/>
      <c r="G22" s="46"/>
    </row>
    <row r="23" spans="1:14" ht="102" x14ac:dyDescent="0.4">
      <c r="A23" s="46">
        <v>18</v>
      </c>
      <c r="B23" s="65" t="s">
        <v>148</v>
      </c>
      <c r="C23" s="59" t="s">
        <v>40</v>
      </c>
      <c r="D23" s="62" t="s">
        <v>15</v>
      </c>
      <c r="E23" s="49">
        <v>12</v>
      </c>
      <c r="F23" s="46"/>
      <c r="G23" s="46"/>
      <c r="I23" s="45"/>
      <c r="J23" s="45"/>
      <c r="K23" s="45"/>
      <c r="L23" s="45"/>
      <c r="M23" s="45"/>
      <c r="N23" s="45"/>
    </row>
    <row r="24" spans="1:14" ht="58.3" x14ac:dyDescent="0.4">
      <c r="A24" s="46">
        <v>19</v>
      </c>
      <c r="B24" s="65" t="s">
        <v>149</v>
      </c>
      <c r="C24" s="59" t="s">
        <v>41</v>
      </c>
      <c r="D24" s="62" t="s">
        <v>20</v>
      </c>
      <c r="E24" s="49">
        <v>10</v>
      </c>
      <c r="F24" s="46"/>
      <c r="G24" s="46"/>
      <c r="I24" s="45"/>
      <c r="J24" s="45"/>
      <c r="K24" s="45"/>
      <c r="L24" s="45"/>
      <c r="M24" s="45"/>
      <c r="N24" s="45"/>
    </row>
    <row r="25" spans="1:14" ht="72.900000000000006" x14ac:dyDescent="0.4">
      <c r="A25" s="46">
        <v>20</v>
      </c>
      <c r="B25" s="65" t="s">
        <v>150</v>
      </c>
      <c r="C25" s="59" t="s">
        <v>42</v>
      </c>
      <c r="D25" s="62" t="s">
        <v>43</v>
      </c>
      <c r="E25" s="49">
        <v>50</v>
      </c>
      <c r="F25" s="46"/>
      <c r="G25" s="46"/>
      <c r="I25" s="45"/>
      <c r="J25" s="45"/>
      <c r="K25" s="45"/>
      <c r="L25" s="45"/>
      <c r="M25" s="45"/>
      <c r="N25" s="45"/>
    </row>
    <row r="26" spans="1:14" ht="72.900000000000006" x14ac:dyDescent="0.4">
      <c r="A26" s="46">
        <v>21</v>
      </c>
      <c r="B26" s="65" t="s">
        <v>151</v>
      </c>
      <c r="C26" s="59" t="s">
        <v>44</v>
      </c>
      <c r="D26" s="62" t="s">
        <v>43</v>
      </c>
      <c r="E26" s="49">
        <v>60</v>
      </c>
      <c r="F26" s="46"/>
      <c r="G26" s="46"/>
    </row>
    <row r="27" spans="1:14" ht="28.2" customHeight="1" x14ac:dyDescent="0.4">
      <c r="A27" s="93" t="s">
        <v>45</v>
      </c>
      <c r="B27" s="93"/>
      <c r="C27" s="93"/>
      <c r="D27" s="93"/>
      <c r="E27" s="93"/>
      <c r="F27" s="93"/>
      <c r="G27" s="93"/>
    </row>
    <row r="28" spans="1:14" ht="39" thickBot="1" x14ac:dyDescent="0.45">
      <c r="A28" s="68" t="s">
        <v>5</v>
      </c>
      <c r="B28" s="68" t="s">
        <v>6</v>
      </c>
      <c r="C28" s="69" t="s">
        <v>7</v>
      </c>
      <c r="D28" s="69" t="s">
        <v>8</v>
      </c>
      <c r="E28" s="69" t="s">
        <v>9</v>
      </c>
      <c r="F28" s="69" t="s">
        <v>10</v>
      </c>
      <c r="G28" s="69" t="s">
        <v>11</v>
      </c>
    </row>
    <row r="29" spans="1:14" ht="189.45" x14ac:dyDescent="0.4">
      <c r="A29" s="46">
        <v>1</v>
      </c>
      <c r="B29" s="63" t="s">
        <v>134</v>
      </c>
      <c r="C29" s="54" t="s">
        <v>12</v>
      </c>
      <c r="D29" s="60" t="s">
        <v>13</v>
      </c>
      <c r="E29" s="61">
        <v>2800</v>
      </c>
      <c r="F29" s="46"/>
      <c r="G29" s="46"/>
    </row>
    <row r="30" spans="1:14" ht="102" x14ac:dyDescent="0.4">
      <c r="A30" s="46">
        <v>2</v>
      </c>
      <c r="B30" s="63" t="s">
        <v>135</v>
      </c>
      <c r="C30" s="55" t="s">
        <v>14</v>
      </c>
      <c r="D30" s="62" t="s">
        <v>15</v>
      </c>
      <c r="E30" s="48">
        <v>3000</v>
      </c>
      <c r="F30" s="46"/>
      <c r="G30" s="46"/>
    </row>
    <row r="31" spans="1:14" ht="145.75" x14ac:dyDescent="0.4">
      <c r="A31" s="46">
        <v>3</v>
      </c>
      <c r="B31" s="63" t="s">
        <v>136</v>
      </c>
      <c r="C31" s="54" t="s">
        <v>16</v>
      </c>
      <c r="D31" s="62" t="s">
        <v>17</v>
      </c>
      <c r="E31" s="48">
        <v>1250</v>
      </c>
      <c r="F31" s="46"/>
      <c r="G31" s="46"/>
    </row>
    <row r="32" spans="1:14" ht="43.75" x14ac:dyDescent="0.4">
      <c r="A32" s="46">
        <v>4</v>
      </c>
      <c r="B32" s="64" t="s">
        <v>137</v>
      </c>
      <c r="C32" s="55" t="s">
        <v>18</v>
      </c>
      <c r="D32" s="62" t="s">
        <v>17</v>
      </c>
      <c r="E32" s="48">
        <v>100</v>
      </c>
      <c r="F32" s="46"/>
      <c r="G32" s="46"/>
    </row>
    <row r="33" spans="1:7" ht="43.75" x14ac:dyDescent="0.4">
      <c r="A33" s="46">
        <v>5</v>
      </c>
      <c r="B33" s="64" t="s">
        <v>138</v>
      </c>
      <c r="C33" s="55" t="s">
        <v>19</v>
      </c>
      <c r="D33" s="62" t="s">
        <v>20</v>
      </c>
      <c r="E33" s="47">
        <v>70</v>
      </c>
      <c r="F33" s="46"/>
      <c r="G33" s="46"/>
    </row>
    <row r="34" spans="1:7" ht="131.15" x14ac:dyDescent="0.4">
      <c r="A34" s="46">
        <v>6</v>
      </c>
      <c r="B34" s="63" t="s">
        <v>139</v>
      </c>
      <c r="C34" s="54" t="s">
        <v>21</v>
      </c>
      <c r="D34" s="62" t="s">
        <v>20</v>
      </c>
      <c r="E34" s="49">
        <v>190</v>
      </c>
      <c r="F34" s="46"/>
      <c r="G34" s="46"/>
    </row>
    <row r="35" spans="1:7" ht="102" x14ac:dyDescent="0.4">
      <c r="A35" s="46">
        <v>7</v>
      </c>
      <c r="B35" s="63" t="s">
        <v>140</v>
      </c>
      <c r="C35" s="54" t="s">
        <v>22</v>
      </c>
      <c r="D35" s="62" t="s">
        <v>23</v>
      </c>
      <c r="E35" s="49">
        <v>10</v>
      </c>
      <c r="F35" s="46"/>
      <c r="G35" s="46"/>
    </row>
    <row r="36" spans="1:7" ht="29.15" x14ac:dyDescent="0.4">
      <c r="A36" s="46">
        <v>8</v>
      </c>
      <c r="B36" s="63" t="s">
        <v>141</v>
      </c>
      <c r="C36" s="54" t="s">
        <v>24</v>
      </c>
      <c r="D36" s="62" t="s">
        <v>25</v>
      </c>
      <c r="E36" s="49">
        <v>50</v>
      </c>
      <c r="F36" s="46"/>
      <c r="G36" s="46"/>
    </row>
    <row r="37" spans="1:7" ht="29.15" x14ac:dyDescent="0.4">
      <c r="A37" s="46">
        <v>9</v>
      </c>
      <c r="B37" s="64" t="s">
        <v>142</v>
      </c>
      <c r="C37" s="56" t="s">
        <v>26</v>
      </c>
      <c r="D37" s="62" t="s">
        <v>25</v>
      </c>
      <c r="E37" s="49">
        <v>60</v>
      </c>
      <c r="F37" s="46"/>
      <c r="G37" s="46"/>
    </row>
    <row r="38" spans="1:7" ht="131.15" x14ac:dyDescent="0.4">
      <c r="A38" s="46">
        <v>10</v>
      </c>
      <c r="B38" s="63" t="s">
        <v>143</v>
      </c>
      <c r="C38" s="54" t="s">
        <v>27</v>
      </c>
      <c r="D38" s="62" t="s">
        <v>20</v>
      </c>
      <c r="E38" s="49">
        <v>600</v>
      </c>
      <c r="F38" s="46"/>
      <c r="G38" s="46"/>
    </row>
    <row r="39" spans="1:7" ht="189.45" x14ac:dyDescent="0.4">
      <c r="A39" s="46">
        <v>11</v>
      </c>
      <c r="B39" s="64" t="s">
        <v>144</v>
      </c>
      <c r="C39" s="56" t="s">
        <v>28</v>
      </c>
      <c r="D39" s="62" t="s">
        <v>29</v>
      </c>
      <c r="E39" s="49">
        <v>30</v>
      </c>
      <c r="F39" s="46"/>
      <c r="G39" s="46"/>
    </row>
    <row r="40" spans="1:7" ht="102" x14ac:dyDescent="0.4">
      <c r="A40" s="46">
        <v>12</v>
      </c>
      <c r="B40" s="52" t="s">
        <v>145</v>
      </c>
      <c r="C40" s="56" t="s">
        <v>30</v>
      </c>
      <c r="D40" s="62" t="s">
        <v>31</v>
      </c>
      <c r="E40" s="49">
        <v>25</v>
      </c>
      <c r="F40" s="46"/>
      <c r="G40" s="46"/>
    </row>
    <row r="41" spans="1:7" ht="102" x14ac:dyDescent="0.4">
      <c r="A41" s="46">
        <v>13</v>
      </c>
      <c r="B41" s="65" t="s">
        <v>146</v>
      </c>
      <c r="C41" s="57" t="s">
        <v>32</v>
      </c>
      <c r="D41" s="62" t="s">
        <v>33</v>
      </c>
      <c r="E41" s="49">
        <v>1000</v>
      </c>
      <c r="F41" s="46"/>
      <c r="G41" s="46"/>
    </row>
    <row r="42" spans="1:7" ht="102" x14ac:dyDescent="0.4">
      <c r="A42" s="46">
        <v>14</v>
      </c>
      <c r="B42" s="65" t="s">
        <v>147</v>
      </c>
      <c r="C42" s="57" t="s">
        <v>34</v>
      </c>
      <c r="D42" s="62" t="s">
        <v>33</v>
      </c>
      <c r="E42" s="49">
        <v>600</v>
      </c>
      <c r="F42" s="46"/>
      <c r="G42" s="46"/>
    </row>
    <row r="43" spans="1:7" ht="72.900000000000006" x14ac:dyDescent="0.4">
      <c r="A43" s="46">
        <v>15</v>
      </c>
      <c r="B43" s="65" t="s">
        <v>154</v>
      </c>
      <c r="C43" s="131" t="s">
        <v>155</v>
      </c>
      <c r="D43" s="62" t="s">
        <v>33</v>
      </c>
      <c r="E43" s="49">
        <v>300</v>
      </c>
      <c r="F43" s="46"/>
      <c r="G43" s="46"/>
    </row>
    <row r="44" spans="1:7" ht="189.45" x14ac:dyDescent="0.4">
      <c r="A44" s="46">
        <v>16</v>
      </c>
      <c r="B44" s="65" t="s">
        <v>35</v>
      </c>
      <c r="C44" s="58" t="s">
        <v>36</v>
      </c>
      <c r="D44" s="62" t="s">
        <v>37</v>
      </c>
      <c r="E44" s="49">
        <v>1500</v>
      </c>
      <c r="F44" s="46"/>
      <c r="G44" s="46"/>
    </row>
    <row r="45" spans="1:7" ht="189.45" x14ac:dyDescent="0.4">
      <c r="A45" s="46">
        <v>17</v>
      </c>
      <c r="B45" s="65" t="s">
        <v>38</v>
      </c>
      <c r="C45" s="59" t="s">
        <v>39</v>
      </c>
      <c r="D45" s="62" t="s">
        <v>37</v>
      </c>
      <c r="E45" s="49">
        <v>1500</v>
      </c>
      <c r="F45" s="46"/>
      <c r="G45" s="46"/>
    </row>
    <row r="46" spans="1:7" ht="102" x14ac:dyDescent="0.4">
      <c r="A46" s="46">
        <v>18</v>
      </c>
      <c r="B46" s="65" t="s">
        <v>148</v>
      </c>
      <c r="C46" s="59" t="s">
        <v>40</v>
      </c>
      <c r="D46" s="62" t="s">
        <v>15</v>
      </c>
      <c r="E46" s="49">
        <v>12</v>
      </c>
      <c r="F46" s="46"/>
      <c r="G46" s="46"/>
    </row>
    <row r="47" spans="1:7" ht="58.3" x14ac:dyDescent="0.4">
      <c r="A47" s="46">
        <v>19</v>
      </c>
      <c r="B47" s="65" t="s">
        <v>149</v>
      </c>
      <c r="C47" s="59" t="s">
        <v>41</v>
      </c>
      <c r="D47" s="62" t="s">
        <v>20</v>
      </c>
      <c r="E47" s="49">
        <v>10</v>
      </c>
      <c r="F47" s="46"/>
      <c r="G47" s="46"/>
    </row>
    <row r="48" spans="1:7" ht="72.900000000000006" x14ac:dyDescent="0.4">
      <c r="A48" s="46">
        <v>20</v>
      </c>
      <c r="B48" s="65" t="s">
        <v>150</v>
      </c>
      <c r="C48" s="59" t="s">
        <v>42</v>
      </c>
      <c r="D48" s="62" t="s">
        <v>43</v>
      </c>
      <c r="E48" s="49">
        <v>50</v>
      </c>
      <c r="F48" s="46"/>
      <c r="G48" s="46"/>
    </row>
    <row r="49" spans="1:7" ht="72.900000000000006" x14ac:dyDescent="0.4">
      <c r="A49" s="46">
        <v>21</v>
      </c>
      <c r="B49" s="65" t="s">
        <v>151</v>
      </c>
      <c r="C49" s="59" t="s">
        <v>44</v>
      </c>
      <c r="D49" s="62" t="s">
        <v>43</v>
      </c>
      <c r="E49" s="49">
        <v>60</v>
      </c>
      <c r="F49" s="46"/>
      <c r="G49" s="46"/>
    </row>
    <row r="50" spans="1:7" ht="26.5" customHeight="1" x14ac:dyDescent="0.4">
      <c r="A50" s="94" t="s">
        <v>46</v>
      </c>
      <c r="B50" s="93"/>
      <c r="C50" s="93"/>
      <c r="D50" s="93"/>
      <c r="E50" s="93"/>
      <c r="F50" s="93"/>
      <c r="G50" s="93"/>
    </row>
    <row r="51" spans="1:7" ht="39" thickBot="1" x14ac:dyDescent="0.45">
      <c r="A51" s="68" t="s">
        <v>5</v>
      </c>
      <c r="B51" s="68" t="s">
        <v>6</v>
      </c>
      <c r="C51" s="69" t="s">
        <v>7</v>
      </c>
      <c r="D51" s="69" t="s">
        <v>8</v>
      </c>
      <c r="E51" s="69" t="s">
        <v>9</v>
      </c>
      <c r="F51" s="69" t="s">
        <v>10</v>
      </c>
      <c r="G51" s="69" t="s">
        <v>11</v>
      </c>
    </row>
    <row r="52" spans="1:7" ht="189.45" x14ac:dyDescent="0.4">
      <c r="A52" s="46">
        <v>1</v>
      </c>
      <c r="B52" s="63" t="s">
        <v>134</v>
      </c>
      <c r="C52" s="54" t="s">
        <v>12</v>
      </c>
      <c r="D52" s="60" t="s">
        <v>13</v>
      </c>
      <c r="E52" s="61">
        <v>2800</v>
      </c>
      <c r="F52" s="46"/>
      <c r="G52" s="46"/>
    </row>
    <row r="53" spans="1:7" ht="102" x14ac:dyDescent="0.4">
      <c r="A53" s="46">
        <v>2</v>
      </c>
      <c r="B53" s="63" t="s">
        <v>135</v>
      </c>
      <c r="C53" s="55" t="s">
        <v>14</v>
      </c>
      <c r="D53" s="62" t="s">
        <v>15</v>
      </c>
      <c r="E53" s="48">
        <v>3000</v>
      </c>
      <c r="F53" s="46"/>
      <c r="G53" s="46"/>
    </row>
    <row r="54" spans="1:7" ht="145.75" x14ac:dyDescent="0.4">
      <c r="A54" s="46">
        <v>3</v>
      </c>
      <c r="B54" s="63" t="s">
        <v>136</v>
      </c>
      <c r="C54" s="54" t="s">
        <v>16</v>
      </c>
      <c r="D54" s="62" t="s">
        <v>17</v>
      </c>
      <c r="E54" s="48">
        <v>1250</v>
      </c>
      <c r="F54" s="46"/>
      <c r="G54" s="46"/>
    </row>
    <row r="55" spans="1:7" ht="43.75" x14ac:dyDescent="0.4">
      <c r="A55" s="46">
        <v>4</v>
      </c>
      <c r="B55" s="64" t="s">
        <v>137</v>
      </c>
      <c r="C55" s="55" t="s">
        <v>18</v>
      </c>
      <c r="D55" s="62" t="s">
        <v>17</v>
      </c>
      <c r="E55" s="48">
        <v>100</v>
      </c>
      <c r="F55" s="46"/>
      <c r="G55" s="46"/>
    </row>
    <row r="56" spans="1:7" ht="43.75" x14ac:dyDescent="0.4">
      <c r="A56" s="46">
        <v>5</v>
      </c>
      <c r="B56" s="64" t="s">
        <v>138</v>
      </c>
      <c r="C56" s="55" t="s">
        <v>19</v>
      </c>
      <c r="D56" s="62" t="s">
        <v>20</v>
      </c>
      <c r="E56" s="47">
        <v>70</v>
      </c>
      <c r="F56" s="46"/>
      <c r="G56" s="46"/>
    </row>
    <row r="57" spans="1:7" ht="131.15" x14ac:dyDescent="0.4">
      <c r="A57" s="46">
        <v>6</v>
      </c>
      <c r="B57" s="63" t="s">
        <v>139</v>
      </c>
      <c r="C57" s="54" t="s">
        <v>21</v>
      </c>
      <c r="D57" s="62" t="s">
        <v>20</v>
      </c>
      <c r="E57" s="49">
        <v>190</v>
      </c>
      <c r="F57" s="46"/>
      <c r="G57" s="46"/>
    </row>
    <row r="58" spans="1:7" ht="102" x14ac:dyDescent="0.4">
      <c r="A58" s="46">
        <v>7</v>
      </c>
      <c r="B58" s="63" t="s">
        <v>140</v>
      </c>
      <c r="C58" s="54" t="s">
        <v>22</v>
      </c>
      <c r="D58" s="62" t="s">
        <v>23</v>
      </c>
      <c r="E58" s="49">
        <v>10</v>
      </c>
      <c r="F58" s="46"/>
      <c r="G58" s="46"/>
    </row>
    <row r="59" spans="1:7" ht="29.15" x14ac:dyDescent="0.4">
      <c r="A59" s="46">
        <v>8</v>
      </c>
      <c r="B59" s="63" t="s">
        <v>141</v>
      </c>
      <c r="C59" s="54" t="s">
        <v>24</v>
      </c>
      <c r="D59" s="62" t="s">
        <v>25</v>
      </c>
      <c r="E59" s="49">
        <v>50</v>
      </c>
      <c r="F59" s="46"/>
      <c r="G59" s="46"/>
    </row>
    <row r="60" spans="1:7" ht="29.15" x14ac:dyDescent="0.4">
      <c r="A60" s="46">
        <v>9</v>
      </c>
      <c r="B60" s="64" t="s">
        <v>142</v>
      </c>
      <c r="C60" s="56" t="s">
        <v>26</v>
      </c>
      <c r="D60" s="62" t="s">
        <v>25</v>
      </c>
      <c r="E60" s="49">
        <v>60</v>
      </c>
      <c r="F60" s="46"/>
      <c r="G60" s="46"/>
    </row>
    <row r="61" spans="1:7" ht="131.15" x14ac:dyDescent="0.4">
      <c r="A61" s="46">
        <v>10</v>
      </c>
      <c r="B61" s="63" t="s">
        <v>143</v>
      </c>
      <c r="C61" s="54" t="s">
        <v>27</v>
      </c>
      <c r="D61" s="62" t="s">
        <v>20</v>
      </c>
      <c r="E61" s="49">
        <v>600</v>
      </c>
      <c r="F61" s="46"/>
      <c r="G61" s="46"/>
    </row>
    <row r="62" spans="1:7" ht="189.45" x14ac:dyDescent="0.4">
      <c r="A62" s="46">
        <v>11</v>
      </c>
      <c r="B62" s="64" t="s">
        <v>144</v>
      </c>
      <c r="C62" s="56" t="s">
        <v>28</v>
      </c>
      <c r="D62" s="62" t="s">
        <v>29</v>
      </c>
      <c r="E62" s="49">
        <v>30</v>
      </c>
      <c r="F62" s="46"/>
      <c r="G62" s="46"/>
    </row>
    <row r="63" spans="1:7" ht="102" x14ac:dyDescent="0.4">
      <c r="A63" s="46">
        <v>12</v>
      </c>
      <c r="B63" s="52" t="s">
        <v>145</v>
      </c>
      <c r="C63" s="56" t="s">
        <v>30</v>
      </c>
      <c r="D63" s="62" t="s">
        <v>31</v>
      </c>
      <c r="E63" s="49">
        <v>25</v>
      </c>
      <c r="F63" s="46"/>
      <c r="G63" s="46"/>
    </row>
    <row r="64" spans="1:7" ht="102" x14ac:dyDescent="0.4">
      <c r="A64" s="46">
        <v>13</v>
      </c>
      <c r="B64" s="65" t="s">
        <v>146</v>
      </c>
      <c r="C64" s="57" t="s">
        <v>32</v>
      </c>
      <c r="D64" s="62" t="s">
        <v>33</v>
      </c>
      <c r="E64" s="49">
        <v>1000</v>
      </c>
      <c r="F64" s="46"/>
      <c r="G64" s="46"/>
    </row>
    <row r="65" spans="1:7" ht="102" x14ac:dyDescent="0.4">
      <c r="A65" s="46">
        <v>14</v>
      </c>
      <c r="B65" s="65" t="s">
        <v>147</v>
      </c>
      <c r="C65" s="57" t="s">
        <v>34</v>
      </c>
      <c r="D65" s="62" t="s">
        <v>33</v>
      </c>
      <c r="E65" s="49">
        <v>600</v>
      </c>
      <c r="F65" s="46"/>
      <c r="G65" s="46"/>
    </row>
    <row r="66" spans="1:7" ht="72.900000000000006" x14ac:dyDescent="0.4">
      <c r="A66" s="46">
        <v>15</v>
      </c>
      <c r="B66" s="65" t="s">
        <v>154</v>
      </c>
      <c r="C66" s="131" t="s">
        <v>155</v>
      </c>
      <c r="D66" s="62" t="s">
        <v>33</v>
      </c>
      <c r="E66" s="49">
        <v>300</v>
      </c>
      <c r="F66" s="46"/>
      <c r="G66" s="46"/>
    </row>
    <row r="67" spans="1:7" ht="189.45" x14ac:dyDescent="0.4">
      <c r="A67" s="46">
        <v>16</v>
      </c>
      <c r="B67" s="65" t="s">
        <v>35</v>
      </c>
      <c r="C67" s="58" t="s">
        <v>36</v>
      </c>
      <c r="D67" s="62" t="s">
        <v>37</v>
      </c>
      <c r="E67" s="49">
        <v>1500</v>
      </c>
      <c r="F67" s="46"/>
      <c r="G67" s="46"/>
    </row>
    <row r="68" spans="1:7" ht="189.45" x14ac:dyDescent="0.4">
      <c r="A68" s="46">
        <v>17</v>
      </c>
      <c r="B68" s="65" t="s">
        <v>38</v>
      </c>
      <c r="C68" s="59" t="s">
        <v>39</v>
      </c>
      <c r="D68" s="62" t="s">
        <v>37</v>
      </c>
      <c r="E68" s="49">
        <v>1500</v>
      </c>
      <c r="F68" s="46"/>
      <c r="G68" s="46"/>
    </row>
    <row r="69" spans="1:7" ht="102" x14ac:dyDescent="0.4">
      <c r="A69" s="46">
        <v>18</v>
      </c>
      <c r="B69" s="65" t="s">
        <v>148</v>
      </c>
      <c r="C69" s="59" t="s">
        <v>40</v>
      </c>
      <c r="D69" s="62" t="s">
        <v>15</v>
      </c>
      <c r="E69" s="49">
        <v>12</v>
      </c>
      <c r="F69" s="46"/>
      <c r="G69" s="46"/>
    </row>
    <row r="70" spans="1:7" ht="58.3" x14ac:dyDescent="0.4">
      <c r="A70" s="46">
        <v>19</v>
      </c>
      <c r="B70" s="65" t="s">
        <v>149</v>
      </c>
      <c r="C70" s="59" t="s">
        <v>41</v>
      </c>
      <c r="D70" s="62" t="s">
        <v>20</v>
      </c>
      <c r="E70" s="49">
        <v>10</v>
      </c>
      <c r="F70" s="46"/>
      <c r="G70" s="46"/>
    </row>
    <row r="71" spans="1:7" ht="72.900000000000006" x14ac:dyDescent="0.4">
      <c r="A71" s="46">
        <v>20</v>
      </c>
      <c r="B71" s="65" t="s">
        <v>150</v>
      </c>
      <c r="C71" s="59" t="s">
        <v>42</v>
      </c>
      <c r="D71" s="62" t="s">
        <v>43</v>
      </c>
      <c r="E71" s="49">
        <v>50</v>
      </c>
      <c r="F71" s="46"/>
      <c r="G71" s="46"/>
    </row>
    <row r="72" spans="1:7" ht="72.900000000000006" x14ac:dyDescent="0.4">
      <c r="A72" s="46">
        <v>21</v>
      </c>
      <c r="B72" s="65" t="s">
        <v>151</v>
      </c>
      <c r="C72" s="59" t="s">
        <v>44</v>
      </c>
      <c r="D72" s="62" t="s">
        <v>43</v>
      </c>
      <c r="E72" s="49">
        <v>60</v>
      </c>
      <c r="F72" s="46"/>
      <c r="G72" s="46"/>
    </row>
    <row r="74" spans="1:7" ht="32.5" customHeight="1" x14ac:dyDescent="0.4">
      <c r="A74" s="95" t="s">
        <v>47</v>
      </c>
      <c r="B74" s="95"/>
      <c r="C74" s="95"/>
      <c r="D74" s="95"/>
      <c r="E74" s="95"/>
      <c r="F74" s="95"/>
      <c r="G74" s="95"/>
    </row>
    <row r="75" spans="1:7" ht="39" thickBot="1" x14ac:dyDescent="0.45">
      <c r="A75" s="68" t="s">
        <v>5</v>
      </c>
      <c r="B75" s="68" t="s">
        <v>6</v>
      </c>
      <c r="C75" s="69" t="s">
        <v>7</v>
      </c>
      <c r="D75" s="69" t="s">
        <v>8</v>
      </c>
      <c r="E75" s="69" t="s">
        <v>9</v>
      </c>
      <c r="F75" s="69" t="s">
        <v>10</v>
      </c>
      <c r="G75" s="69" t="s">
        <v>11</v>
      </c>
    </row>
    <row r="76" spans="1:7" ht="189.45" x14ac:dyDescent="0.4">
      <c r="A76" s="46">
        <v>1</v>
      </c>
      <c r="B76" s="63" t="s">
        <v>134</v>
      </c>
      <c r="C76" s="54" t="s">
        <v>12</v>
      </c>
      <c r="D76" s="60" t="s">
        <v>13</v>
      </c>
      <c r="E76" s="61">
        <v>2800</v>
      </c>
      <c r="F76" s="46"/>
      <c r="G76" s="46"/>
    </row>
    <row r="77" spans="1:7" ht="102" x14ac:dyDescent="0.4">
      <c r="A77" s="46">
        <v>2</v>
      </c>
      <c r="B77" s="63" t="s">
        <v>135</v>
      </c>
      <c r="C77" s="55" t="s">
        <v>14</v>
      </c>
      <c r="D77" s="62" t="s">
        <v>15</v>
      </c>
      <c r="E77" s="48">
        <v>3000</v>
      </c>
      <c r="F77" s="46"/>
      <c r="G77" s="46"/>
    </row>
    <row r="78" spans="1:7" ht="145.75" x14ac:dyDescent="0.4">
      <c r="A78" s="46">
        <v>3</v>
      </c>
      <c r="B78" s="63" t="s">
        <v>136</v>
      </c>
      <c r="C78" s="54" t="s">
        <v>16</v>
      </c>
      <c r="D78" s="62" t="s">
        <v>17</v>
      </c>
      <c r="E78" s="48">
        <v>1250</v>
      </c>
      <c r="F78" s="46"/>
      <c r="G78" s="46"/>
    </row>
    <row r="79" spans="1:7" ht="43.75" x14ac:dyDescent="0.4">
      <c r="A79" s="46">
        <v>4</v>
      </c>
      <c r="B79" s="64" t="s">
        <v>137</v>
      </c>
      <c r="C79" s="55" t="s">
        <v>18</v>
      </c>
      <c r="D79" s="62" t="s">
        <v>17</v>
      </c>
      <c r="E79" s="48">
        <v>100</v>
      </c>
      <c r="F79" s="46"/>
      <c r="G79" s="46"/>
    </row>
    <row r="80" spans="1:7" ht="43.75" x14ac:dyDescent="0.4">
      <c r="A80" s="46">
        <v>5</v>
      </c>
      <c r="B80" s="64" t="s">
        <v>138</v>
      </c>
      <c r="C80" s="55" t="s">
        <v>19</v>
      </c>
      <c r="D80" s="62" t="s">
        <v>20</v>
      </c>
      <c r="E80" s="47">
        <v>70</v>
      </c>
      <c r="F80" s="46"/>
      <c r="G80" s="46"/>
    </row>
    <row r="81" spans="1:7" ht="131.15" x14ac:dyDescent="0.4">
      <c r="A81" s="46">
        <v>6</v>
      </c>
      <c r="B81" s="63" t="s">
        <v>139</v>
      </c>
      <c r="C81" s="54" t="s">
        <v>21</v>
      </c>
      <c r="D81" s="62" t="s">
        <v>20</v>
      </c>
      <c r="E81" s="49">
        <v>190</v>
      </c>
      <c r="F81" s="46"/>
      <c r="G81" s="46"/>
    </row>
    <row r="82" spans="1:7" ht="102" x14ac:dyDescent="0.4">
      <c r="A82" s="46">
        <v>7</v>
      </c>
      <c r="B82" s="63" t="s">
        <v>140</v>
      </c>
      <c r="C82" s="54" t="s">
        <v>22</v>
      </c>
      <c r="D82" s="62" t="s">
        <v>23</v>
      </c>
      <c r="E82" s="49">
        <v>10</v>
      </c>
      <c r="F82" s="46"/>
      <c r="G82" s="46"/>
    </row>
    <row r="83" spans="1:7" ht="29.15" x14ac:dyDescent="0.4">
      <c r="A83" s="46">
        <v>8</v>
      </c>
      <c r="B83" s="63" t="s">
        <v>141</v>
      </c>
      <c r="C83" s="54" t="s">
        <v>24</v>
      </c>
      <c r="D83" s="62" t="s">
        <v>25</v>
      </c>
      <c r="E83" s="49">
        <v>50</v>
      </c>
      <c r="F83" s="46"/>
      <c r="G83" s="46"/>
    </row>
    <row r="84" spans="1:7" ht="29.15" x14ac:dyDescent="0.4">
      <c r="A84" s="46">
        <v>9</v>
      </c>
      <c r="B84" s="64" t="s">
        <v>142</v>
      </c>
      <c r="C84" s="56" t="s">
        <v>26</v>
      </c>
      <c r="D84" s="62" t="s">
        <v>25</v>
      </c>
      <c r="E84" s="49">
        <v>60</v>
      </c>
      <c r="F84" s="46"/>
      <c r="G84" s="46"/>
    </row>
    <row r="85" spans="1:7" ht="131.15" x14ac:dyDescent="0.4">
      <c r="A85" s="46">
        <v>10</v>
      </c>
      <c r="B85" s="63" t="s">
        <v>143</v>
      </c>
      <c r="C85" s="54" t="s">
        <v>27</v>
      </c>
      <c r="D85" s="62" t="s">
        <v>20</v>
      </c>
      <c r="E85" s="49">
        <v>600</v>
      </c>
      <c r="F85" s="46"/>
      <c r="G85" s="46"/>
    </row>
    <row r="86" spans="1:7" ht="189.45" x14ac:dyDescent="0.4">
      <c r="A86" s="46">
        <v>11</v>
      </c>
      <c r="B86" s="64" t="s">
        <v>144</v>
      </c>
      <c r="C86" s="56" t="s">
        <v>28</v>
      </c>
      <c r="D86" s="62" t="s">
        <v>29</v>
      </c>
      <c r="E86" s="49">
        <v>30</v>
      </c>
      <c r="F86" s="46"/>
      <c r="G86" s="46"/>
    </row>
    <row r="87" spans="1:7" ht="102" x14ac:dyDescent="0.4">
      <c r="A87" s="46">
        <v>12</v>
      </c>
      <c r="B87" s="52" t="s">
        <v>145</v>
      </c>
      <c r="C87" s="56" t="s">
        <v>30</v>
      </c>
      <c r="D87" s="62" t="s">
        <v>31</v>
      </c>
      <c r="E87" s="49">
        <v>25</v>
      </c>
      <c r="F87" s="46"/>
      <c r="G87" s="46"/>
    </row>
    <row r="88" spans="1:7" ht="102" x14ac:dyDescent="0.4">
      <c r="A88" s="46">
        <v>13</v>
      </c>
      <c r="B88" s="65" t="s">
        <v>146</v>
      </c>
      <c r="C88" s="57" t="s">
        <v>32</v>
      </c>
      <c r="D88" s="62" t="s">
        <v>33</v>
      </c>
      <c r="E88" s="49">
        <v>1000</v>
      </c>
      <c r="F88" s="46"/>
      <c r="G88" s="46"/>
    </row>
    <row r="89" spans="1:7" ht="102" x14ac:dyDescent="0.4">
      <c r="A89" s="46">
        <v>14</v>
      </c>
      <c r="B89" s="65" t="s">
        <v>147</v>
      </c>
      <c r="C89" s="57" t="s">
        <v>34</v>
      </c>
      <c r="D89" s="62" t="s">
        <v>33</v>
      </c>
      <c r="E89" s="49">
        <v>600</v>
      </c>
      <c r="F89" s="46"/>
      <c r="G89" s="46"/>
    </row>
    <row r="90" spans="1:7" ht="72.900000000000006" x14ac:dyDescent="0.4">
      <c r="A90" s="46">
        <v>15</v>
      </c>
      <c r="B90" s="65" t="s">
        <v>154</v>
      </c>
      <c r="C90" s="131" t="s">
        <v>155</v>
      </c>
      <c r="D90" s="62" t="s">
        <v>33</v>
      </c>
      <c r="E90" s="49">
        <v>300</v>
      </c>
      <c r="F90" s="46"/>
      <c r="G90" s="46"/>
    </row>
    <row r="91" spans="1:7" ht="189.45" x14ac:dyDescent="0.4">
      <c r="A91" s="46">
        <v>16</v>
      </c>
      <c r="B91" s="65" t="s">
        <v>35</v>
      </c>
      <c r="C91" s="58" t="s">
        <v>36</v>
      </c>
      <c r="D91" s="62" t="s">
        <v>37</v>
      </c>
      <c r="E91" s="49">
        <v>1500</v>
      </c>
      <c r="F91" s="46"/>
      <c r="G91" s="46"/>
    </row>
    <row r="92" spans="1:7" ht="189.45" x14ac:dyDescent="0.4">
      <c r="A92" s="46">
        <v>17</v>
      </c>
      <c r="B92" s="65" t="s">
        <v>38</v>
      </c>
      <c r="C92" s="59" t="s">
        <v>39</v>
      </c>
      <c r="D92" s="62" t="s">
        <v>37</v>
      </c>
      <c r="E92" s="49">
        <v>1500</v>
      </c>
      <c r="F92" s="46"/>
      <c r="G92" s="46"/>
    </row>
    <row r="93" spans="1:7" ht="102" x14ac:dyDescent="0.4">
      <c r="A93" s="46">
        <v>18</v>
      </c>
      <c r="B93" s="65" t="s">
        <v>148</v>
      </c>
      <c r="C93" s="59" t="s">
        <v>40</v>
      </c>
      <c r="D93" s="62" t="s">
        <v>15</v>
      </c>
      <c r="E93" s="49">
        <v>12</v>
      </c>
      <c r="F93" s="46"/>
      <c r="G93" s="46"/>
    </row>
    <row r="94" spans="1:7" ht="58.3" x14ac:dyDescent="0.4">
      <c r="A94" s="46">
        <v>19</v>
      </c>
      <c r="B94" s="65" t="s">
        <v>149</v>
      </c>
      <c r="C94" s="59" t="s">
        <v>41</v>
      </c>
      <c r="D94" s="62" t="s">
        <v>20</v>
      </c>
      <c r="E94" s="49">
        <v>10</v>
      </c>
      <c r="F94" s="46"/>
      <c r="G94" s="46"/>
    </row>
    <row r="95" spans="1:7" ht="72.900000000000006" x14ac:dyDescent="0.4">
      <c r="A95" s="46">
        <v>20</v>
      </c>
      <c r="B95" s="65" t="s">
        <v>150</v>
      </c>
      <c r="C95" s="59" t="s">
        <v>42</v>
      </c>
      <c r="D95" s="62" t="s">
        <v>43</v>
      </c>
      <c r="E95" s="49">
        <v>50</v>
      </c>
      <c r="F95" s="46"/>
      <c r="G95" s="46"/>
    </row>
    <row r="96" spans="1:7" ht="72.900000000000006" x14ac:dyDescent="0.4">
      <c r="A96" s="46">
        <v>21</v>
      </c>
      <c r="B96" s="65" t="s">
        <v>152</v>
      </c>
      <c r="C96" s="59" t="s">
        <v>44</v>
      </c>
      <c r="D96" s="62" t="s">
        <v>43</v>
      </c>
      <c r="E96" s="49">
        <v>60</v>
      </c>
      <c r="F96" s="46"/>
      <c r="G96" s="46"/>
    </row>
    <row r="97" spans="1:7" ht="18.899999999999999" thickBot="1" x14ac:dyDescent="0.45">
      <c r="A97" s="83" t="s">
        <v>48</v>
      </c>
      <c r="B97" s="84"/>
      <c r="C97" s="84"/>
      <c r="D97" s="84"/>
      <c r="E97" s="85"/>
      <c r="F97" s="86" t="s">
        <v>49</v>
      </c>
      <c r="G97" s="87"/>
    </row>
    <row r="98" spans="1:7" ht="38.6" x14ac:dyDescent="0.4">
      <c r="A98" s="106" t="s">
        <v>50</v>
      </c>
      <c r="B98" s="107"/>
      <c r="C98" s="108" t="s">
        <v>51</v>
      </c>
      <c r="D98" s="109"/>
      <c r="E98" s="109"/>
      <c r="F98" s="73" t="s">
        <v>52</v>
      </c>
      <c r="G98" s="74"/>
    </row>
    <row r="99" spans="1:7" ht="25.75" x14ac:dyDescent="0.4">
      <c r="A99" s="96" t="s">
        <v>53</v>
      </c>
      <c r="B99" s="97"/>
      <c r="C99" s="98" t="s">
        <v>54</v>
      </c>
      <c r="D99" s="99"/>
      <c r="E99" s="99" t="s">
        <v>55</v>
      </c>
      <c r="F99" s="73" t="s">
        <v>56</v>
      </c>
      <c r="G99" s="74"/>
    </row>
    <row r="100" spans="1:7" ht="25.75" x14ac:dyDescent="0.4">
      <c r="A100" s="96" t="s">
        <v>57</v>
      </c>
      <c r="B100" s="97"/>
      <c r="C100" s="98" t="s">
        <v>58</v>
      </c>
      <c r="D100" s="99"/>
      <c r="E100" s="99"/>
      <c r="F100" s="73" t="s">
        <v>59</v>
      </c>
      <c r="G100" s="74"/>
    </row>
    <row r="101" spans="1:7" ht="25.75" x14ac:dyDescent="0.4">
      <c r="A101" s="96" t="s">
        <v>60</v>
      </c>
      <c r="B101" s="97"/>
      <c r="C101" s="98" t="s">
        <v>61</v>
      </c>
      <c r="D101" s="99"/>
      <c r="E101" s="99">
        <v>30</v>
      </c>
      <c r="F101" s="73" t="s">
        <v>62</v>
      </c>
      <c r="G101" s="74"/>
    </row>
    <row r="102" spans="1:7" ht="25.75" x14ac:dyDescent="0.4">
      <c r="A102" s="96" t="s">
        <v>63</v>
      </c>
      <c r="B102" s="97"/>
      <c r="C102" s="98" t="s">
        <v>64</v>
      </c>
      <c r="D102" s="99"/>
      <c r="E102" s="99" t="s">
        <v>65</v>
      </c>
      <c r="F102" s="73" t="s">
        <v>66</v>
      </c>
      <c r="G102" s="74"/>
    </row>
    <row r="103" spans="1:7" ht="25.75" x14ac:dyDescent="0.4">
      <c r="A103" s="100" t="s">
        <v>67</v>
      </c>
      <c r="B103" s="101"/>
      <c r="C103" s="101"/>
      <c r="D103" s="101"/>
      <c r="E103" s="101"/>
      <c r="F103" s="73" t="s">
        <v>68</v>
      </c>
      <c r="G103" s="75"/>
    </row>
    <row r="104" spans="1:7" ht="38.6" x14ac:dyDescent="0.4">
      <c r="A104" s="102"/>
      <c r="B104" s="103"/>
      <c r="C104" s="103"/>
      <c r="D104" s="103"/>
      <c r="E104" s="103"/>
      <c r="F104" s="73" t="s">
        <v>69</v>
      </c>
      <c r="G104" s="75"/>
    </row>
    <row r="105" spans="1:7" ht="25.75" x14ac:dyDescent="0.4">
      <c r="A105" s="102"/>
      <c r="B105" s="103"/>
      <c r="C105" s="103"/>
      <c r="D105" s="103"/>
      <c r="E105" s="103"/>
      <c r="F105" s="73" t="s">
        <v>70</v>
      </c>
      <c r="G105" s="75"/>
    </row>
    <row r="106" spans="1:7" ht="25.75" x14ac:dyDescent="0.4">
      <c r="A106" s="102"/>
      <c r="B106" s="103"/>
      <c r="C106" s="103"/>
      <c r="D106" s="103"/>
      <c r="E106" s="103"/>
      <c r="F106" s="73" t="s">
        <v>71</v>
      </c>
      <c r="G106" s="75"/>
    </row>
    <row r="107" spans="1:7" ht="25.75" x14ac:dyDescent="0.4">
      <c r="A107" s="102"/>
      <c r="B107" s="103"/>
      <c r="C107" s="103"/>
      <c r="D107" s="103"/>
      <c r="E107" s="103"/>
      <c r="F107" s="73" t="s">
        <v>72</v>
      </c>
      <c r="G107" s="75"/>
    </row>
    <row r="108" spans="1:7" ht="15" thickBot="1" x14ac:dyDescent="0.45">
      <c r="A108" s="104"/>
      <c r="B108" s="105"/>
      <c r="C108" s="105"/>
      <c r="D108" s="105"/>
      <c r="E108" s="105"/>
      <c r="F108" s="73" t="s">
        <v>73</v>
      </c>
      <c r="G108" s="75"/>
    </row>
  </sheetData>
  <protectedRanges>
    <protectedRange sqref="C98:D98 C99:E102 G98:G108" name="Område1_1_1"/>
    <protectedRange sqref="A103" name="Område1_1_1_1"/>
    <protectedRange sqref="A1" name="Område1_1"/>
  </protectedRanges>
  <mergeCells count="22">
    <mergeCell ref="A98:B98"/>
    <mergeCell ref="C98:E98"/>
    <mergeCell ref="A99:B99"/>
    <mergeCell ref="C99:E99"/>
    <mergeCell ref="A100:B100"/>
    <mergeCell ref="C100:E100"/>
    <mergeCell ref="A101:B101"/>
    <mergeCell ref="C101:E101"/>
    <mergeCell ref="A102:B102"/>
    <mergeCell ref="C102:E102"/>
    <mergeCell ref="A103:E108"/>
    <mergeCell ref="A1:B2"/>
    <mergeCell ref="C1:G1"/>
    <mergeCell ref="C2:G2"/>
    <mergeCell ref="A97:E97"/>
    <mergeCell ref="F97:G97"/>
    <mergeCell ref="A3:G3"/>
    <mergeCell ref="A4:E4"/>
    <mergeCell ref="F4:G4"/>
    <mergeCell ref="A27:G27"/>
    <mergeCell ref="A50:G50"/>
    <mergeCell ref="A74:G74"/>
  </mergeCells>
  <pageMargins left="0.7" right="0.7" top="0.75" bottom="0.75" header="0.3" footer="0.3"/>
  <pageSetup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0759A-A8A2-4513-9209-4F2306722527}">
  <dimension ref="A1:N109"/>
  <sheetViews>
    <sheetView topLeftCell="A35" zoomScaleNormal="100" workbookViewId="0">
      <selection activeCell="A91" sqref="A91:C91"/>
    </sheetView>
  </sheetViews>
  <sheetFormatPr defaultRowHeight="14.6" x14ac:dyDescent="0.4"/>
  <cols>
    <col min="1" max="1" width="4" bestFit="1" customWidth="1"/>
    <col min="2" max="2" width="52.84375" customWidth="1"/>
    <col min="3" max="3" width="36.84375" customWidth="1"/>
    <col min="5" max="5" width="14.69140625" customWidth="1"/>
    <col min="6" max="6" width="22.69140625" customWidth="1"/>
    <col min="7" max="7" width="20.53515625" customWidth="1"/>
  </cols>
  <sheetData>
    <row r="1" spans="1:11" ht="54.65" customHeight="1" thickBot="1" x14ac:dyDescent="0.45">
      <c r="A1" s="76"/>
      <c r="B1" s="77"/>
      <c r="C1" s="80" t="s">
        <v>74</v>
      </c>
      <c r="D1" s="81"/>
      <c r="E1" s="81"/>
      <c r="F1" s="81"/>
      <c r="G1" s="82"/>
    </row>
    <row r="2" spans="1:11" ht="46.2" customHeight="1" thickBot="1" x14ac:dyDescent="0.45">
      <c r="A2" s="78"/>
      <c r="B2" s="79"/>
      <c r="C2" s="80" t="s">
        <v>75</v>
      </c>
      <c r="D2" s="81"/>
      <c r="E2" s="81"/>
      <c r="F2" s="81"/>
      <c r="G2" s="82"/>
    </row>
    <row r="3" spans="1:11" ht="82.95" customHeight="1" x14ac:dyDescent="0.4">
      <c r="A3" s="88" t="s">
        <v>76</v>
      </c>
      <c r="B3" s="89"/>
      <c r="C3" s="89"/>
      <c r="D3" s="89"/>
      <c r="E3" s="89"/>
      <c r="F3" s="89"/>
      <c r="G3" s="90"/>
    </row>
    <row r="4" spans="1:11" ht="18.45" x14ac:dyDescent="0.4">
      <c r="A4" s="91" t="s">
        <v>3</v>
      </c>
      <c r="B4" s="91"/>
      <c r="C4" s="91"/>
      <c r="D4" s="91"/>
      <c r="E4" s="91"/>
      <c r="F4" s="92" t="s">
        <v>4</v>
      </c>
      <c r="G4" s="92"/>
    </row>
    <row r="5" spans="1:11" ht="26.15" thickBot="1" x14ac:dyDescent="0.45">
      <c r="A5" s="68" t="s">
        <v>5</v>
      </c>
      <c r="B5" s="68" t="s">
        <v>6</v>
      </c>
      <c r="C5" s="69" t="s">
        <v>7</v>
      </c>
      <c r="D5" s="69" t="s">
        <v>8</v>
      </c>
      <c r="E5" s="69" t="s">
        <v>9</v>
      </c>
      <c r="F5" s="69" t="s">
        <v>10</v>
      </c>
      <c r="G5" s="69" t="s">
        <v>11</v>
      </c>
    </row>
    <row r="6" spans="1:11" ht="171.65" customHeight="1" x14ac:dyDescent="0.4">
      <c r="A6" s="46">
        <v>1</v>
      </c>
      <c r="B6" s="63" t="s">
        <v>134</v>
      </c>
      <c r="C6" s="54" t="s">
        <v>12</v>
      </c>
      <c r="D6" s="60" t="s">
        <v>13</v>
      </c>
      <c r="E6" s="61">
        <v>700</v>
      </c>
      <c r="F6" s="46"/>
      <c r="G6" s="46"/>
    </row>
    <row r="7" spans="1:11" ht="102" x14ac:dyDescent="0.4">
      <c r="A7" s="46">
        <v>2</v>
      </c>
      <c r="B7" s="63" t="s">
        <v>135</v>
      </c>
      <c r="C7" s="55" t="s">
        <v>14</v>
      </c>
      <c r="D7" s="62" t="s">
        <v>77</v>
      </c>
      <c r="E7" s="48">
        <v>750</v>
      </c>
      <c r="F7" s="46"/>
      <c r="G7" s="46"/>
    </row>
    <row r="8" spans="1:11" ht="45.75" customHeight="1" x14ac:dyDescent="0.4">
      <c r="A8" s="46">
        <v>3</v>
      </c>
      <c r="B8" s="63" t="s">
        <v>136</v>
      </c>
      <c r="C8" s="54" t="s">
        <v>16</v>
      </c>
      <c r="D8" s="62" t="s">
        <v>17</v>
      </c>
      <c r="E8" s="48">
        <v>570</v>
      </c>
      <c r="F8" s="46"/>
      <c r="G8" s="46"/>
    </row>
    <row r="9" spans="1:11" ht="43.75" x14ac:dyDescent="0.4">
      <c r="A9" s="46">
        <v>4</v>
      </c>
      <c r="B9" s="64" t="s">
        <v>137</v>
      </c>
      <c r="C9" s="55" t="s">
        <v>18</v>
      </c>
      <c r="D9" s="62" t="s">
        <v>17</v>
      </c>
      <c r="E9" s="48">
        <v>100</v>
      </c>
      <c r="F9" s="46"/>
      <c r="G9" s="46"/>
    </row>
    <row r="10" spans="1:11" ht="43.75" x14ac:dyDescent="0.4">
      <c r="A10" s="46">
        <v>5</v>
      </c>
      <c r="B10" s="64" t="s">
        <v>138</v>
      </c>
      <c r="C10" s="55" t="s">
        <v>19</v>
      </c>
      <c r="D10" s="62" t="s">
        <v>20</v>
      </c>
      <c r="E10" s="47">
        <v>70</v>
      </c>
      <c r="F10" s="46"/>
      <c r="G10" s="46"/>
    </row>
    <row r="11" spans="1:11" ht="131.15" x14ac:dyDescent="0.4">
      <c r="A11" s="46">
        <v>6</v>
      </c>
      <c r="B11" s="63" t="s">
        <v>139</v>
      </c>
      <c r="C11" s="54" t="s">
        <v>21</v>
      </c>
      <c r="D11" s="62" t="s">
        <v>20</v>
      </c>
      <c r="E11" s="49">
        <v>190</v>
      </c>
      <c r="F11" s="46"/>
      <c r="G11" s="46"/>
    </row>
    <row r="12" spans="1:11" ht="102" x14ac:dyDescent="0.4">
      <c r="A12" s="46">
        <v>7</v>
      </c>
      <c r="B12" s="63" t="s">
        <v>140</v>
      </c>
      <c r="C12" s="54" t="s">
        <v>22</v>
      </c>
      <c r="D12" s="62" t="s">
        <v>23</v>
      </c>
      <c r="E12" s="49">
        <v>10</v>
      </c>
      <c r="F12" s="46"/>
      <c r="G12" s="46"/>
      <c r="H12" s="45"/>
      <c r="I12" s="45"/>
      <c r="J12" s="45"/>
      <c r="K12" s="45"/>
    </row>
    <row r="13" spans="1:11" ht="29.15" x14ac:dyDescent="0.4">
      <c r="A13" s="46">
        <v>8</v>
      </c>
      <c r="B13" s="63" t="s">
        <v>141</v>
      </c>
      <c r="C13" s="54" t="s">
        <v>24</v>
      </c>
      <c r="D13" s="62" t="s">
        <v>25</v>
      </c>
      <c r="E13" s="49">
        <v>50</v>
      </c>
      <c r="F13" s="46"/>
      <c r="G13" s="46"/>
      <c r="H13" s="45"/>
      <c r="I13" s="45"/>
      <c r="J13" s="45"/>
      <c r="K13" s="45"/>
    </row>
    <row r="14" spans="1:11" ht="29.15" x14ac:dyDescent="0.4">
      <c r="A14" s="46">
        <v>9</v>
      </c>
      <c r="B14" s="64" t="s">
        <v>142</v>
      </c>
      <c r="C14" s="56" t="s">
        <v>26</v>
      </c>
      <c r="D14" s="62" t="s">
        <v>25</v>
      </c>
      <c r="E14" s="49">
        <v>60</v>
      </c>
      <c r="F14" s="46"/>
      <c r="G14" s="46"/>
    </row>
    <row r="15" spans="1:11" ht="131.15" x14ac:dyDescent="0.4">
      <c r="A15" s="46">
        <v>10</v>
      </c>
      <c r="B15" s="63" t="s">
        <v>143</v>
      </c>
      <c r="C15" s="54" t="s">
        <v>27</v>
      </c>
      <c r="D15" s="62" t="s">
        <v>20</v>
      </c>
      <c r="E15" s="49">
        <v>350</v>
      </c>
      <c r="F15" s="46"/>
      <c r="G15" s="46"/>
    </row>
    <row r="16" spans="1:11" ht="189.45" x14ac:dyDescent="0.4">
      <c r="A16" s="46">
        <v>11</v>
      </c>
      <c r="B16" s="64" t="s">
        <v>144</v>
      </c>
      <c r="C16" s="56" t="s">
        <v>28</v>
      </c>
      <c r="D16" s="62" t="s">
        <v>29</v>
      </c>
      <c r="E16" s="49">
        <v>15</v>
      </c>
      <c r="F16" s="46"/>
      <c r="G16" s="46"/>
    </row>
    <row r="17" spans="1:14" ht="102" x14ac:dyDescent="0.4">
      <c r="A17" s="46">
        <v>12</v>
      </c>
      <c r="B17" s="52" t="s">
        <v>145</v>
      </c>
      <c r="C17" s="56" t="s">
        <v>30</v>
      </c>
      <c r="D17" s="62" t="s">
        <v>31</v>
      </c>
      <c r="E17" s="49">
        <v>15</v>
      </c>
      <c r="F17" s="46"/>
      <c r="G17" s="46"/>
    </row>
    <row r="18" spans="1:14" ht="102" x14ac:dyDescent="0.4">
      <c r="A18" s="46">
        <v>13</v>
      </c>
      <c r="B18" s="65" t="s">
        <v>146</v>
      </c>
      <c r="C18" s="57" t="s">
        <v>32</v>
      </c>
      <c r="D18" s="62" t="s">
        <v>33</v>
      </c>
      <c r="E18" s="49">
        <v>4000</v>
      </c>
      <c r="F18" s="46"/>
      <c r="G18" s="46"/>
    </row>
    <row r="19" spans="1:14" ht="102" x14ac:dyDescent="0.4">
      <c r="A19" s="46">
        <v>14</v>
      </c>
      <c r="B19" s="65" t="s">
        <v>147</v>
      </c>
      <c r="C19" s="57" t="s">
        <v>34</v>
      </c>
      <c r="D19" s="62" t="s">
        <v>33</v>
      </c>
      <c r="E19" s="49">
        <v>300</v>
      </c>
      <c r="F19" s="46"/>
      <c r="G19" s="46"/>
    </row>
    <row r="20" spans="1:14" ht="72.900000000000006" x14ac:dyDescent="0.4">
      <c r="A20" s="46">
        <v>15</v>
      </c>
      <c r="B20" s="65" t="s">
        <v>154</v>
      </c>
      <c r="C20" s="131" t="s">
        <v>155</v>
      </c>
      <c r="D20" s="62" t="s">
        <v>33</v>
      </c>
      <c r="E20" s="49">
        <v>500</v>
      </c>
      <c r="F20" s="46"/>
      <c r="G20" s="46"/>
    </row>
    <row r="21" spans="1:14" ht="189.45" x14ac:dyDescent="0.4">
      <c r="A21" s="46">
        <v>16</v>
      </c>
      <c r="B21" s="65" t="s">
        <v>35</v>
      </c>
      <c r="C21" s="58" t="s">
        <v>36</v>
      </c>
      <c r="D21" s="62" t="s">
        <v>37</v>
      </c>
      <c r="E21" s="49">
        <v>1500</v>
      </c>
      <c r="F21" s="46"/>
      <c r="G21" s="46"/>
    </row>
    <row r="22" spans="1:14" ht="189.45" x14ac:dyDescent="0.4">
      <c r="A22" s="46">
        <v>17</v>
      </c>
      <c r="B22" s="65" t="s">
        <v>38</v>
      </c>
      <c r="C22" s="59" t="s">
        <v>39</v>
      </c>
      <c r="D22" s="62" t="s">
        <v>37</v>
      </c>
      <c r="E22" s="49">
        <v>1500</v>
      </c>
      <c r="F22" s="46"/>
      <c r="G22" s="46"/>
    </row>
    <row r="23" spans="1:14" ht="102" x14ac:dyDescent="0.4">
      <c r="A23" s="46">
        <v>18</v>
      </c>
      <c r="B23" s="65" t="s">
        <v>148</v>
      </c>
      <c r="C23" s="59" t="s">
        <v>40</v>
      </c>
      <c r="D23" s="62" t="s">
        <v>15</v>
      </c>
      <c r="E23" s="49">
        <v>12</v>
      </c>
      <c r="F23" s="46"/>
      <c r="G23" s="46"/>
      <c r="I23" s="45"/>
      <c r="J23" s="45"/>
      <c r="K23" s="45"/>
      <c r="L23" s="45"/>
      <c r="M23" s="45"/>
      <c r="N23" s="45"/>
    </row>
    <row r="24" spans="1:14" ht="58.3" x14ac:dyDescent="0.4">
      <c r="A24" s="46">
        <v>19</v>
      </c>
      <c r="B24" s="65" t="s">
        <v>149</v>
      </c>
      <c r="C24" s="59" t="s">
        <v>41</v>
      </c>
      <c r="D24" s="62" t="s">
        <v>20</v>
      </c>
      <c r="E24" s="49">
        <v>15</v>
      </c>
      <c r="F24" s="46"/>
      <c r="G24" s="46"/>
      <c r="I24" s="45"/>
      <c r="J24" s="45"/>
      <c r="K24" s="45"/>
      <c r="L24" s="45"/>
      <c r="M24" s="45"/>
      <c r="N24" s="45"/>
    </row>
    <row r="25" spans="1:14" ht="72.900000000000006" x14ac:dyDescent="0.4">
      <c r="A25" s="46">
        <v>20</v>
      </c>
      <c r="B25" s="65" t="s">
        <v>150</v>
      </c>
      <c r="C25" s="59" t="s">
        <v>42</v>
      </c>
      <c r="D25" s="62" t="s">
        <v>43</v>
      </c>
      <c r="E25" s="49">
        <v>50</v>
      </c>
      <c r="F25" s="46"/>
      <c r="G25" s="46"/>
      <c r="I25" s="45"/>
      <c r="J25" s="45"/>
      <c r="K25" s="45"/>
      <c r="L25" s="45"/>
      <c r="M25" s="45"/>
      <c r="N25" s="45"/>
    </row>
    <row r="26" spans="1:14" ht="72.900000000000006" x14ac:dyDescent="0.4">
      <c r="A26" s="46">
        <v>21</v>
      </c>
      <c r="B26" s="65" t="s">
        <v>151</v>
      </c>
      <c r="C26" s="59" t="s">
        <v>44</v>
      </c>
      <c r="D26" s="62" t="s">
        <v>43</v>
      </c>
      <c r="E26" s="49">
        <v>60</v>
      </c>
      <c r="F26" s="46"/>
      <c r="G26" s="46"/>
    </row>
    <row r="27" spans="1:14" ht="34.950000000000003" customHeight="1" x14ac:dyDescent="0.4">
      <c r="A27" s="110" t="s">
        <v>78</v>
      </c>
      <c r="B27" s="110"/>
      <c r="C27" s="110"/>
      <c r="D27" s="110"/>
      <c r="E27" s="110"/>
      <c r="F27" s="110"/>
      <c r="G27" s="110"/>
    </row>
    <row r="28" spans="1:14" ht="26.15" thickBot="1" x14ac:dyDescent="0.45">
      <c r="A28" s="68" t="s">
        <v>5</v>
      </c>
      <c r="B28" s="68" t="s">
        <v>6</v>
      </c>
      <c r="C28" s="69" t="s">
        <v>7</v>
      </c>
      <c r="D28" s="69" t="s">
        <v>8</v>
      </c>
      <c r="E28" s="69" t="s">
        <v>9</v>
      </c>
      <c r="F28" s="69" t="s">
        <v>10</v>
      </c>
      <c r="G28" s="69" t="s">
        <v>11</v>
      </c>
    </row>
    <row r="29" spans="1:14" ht="189.45" x14ac:dyDescent="0.4">
      <c r="A29" s="46">
        <v>1</v>
      </c>
      <c r="B29" s="63" t="s">
        <v>134</v>
      </c>
      <c r="C29" s="54" t="s">
        <v>12</v>
      </c>
      <c r="D29" s="60" t="s">
        <v>13</v>
      </c>
      <c r="E29" s="49">
        <v>1800</v>
      </c>
      <c r="F29" s="46"/>
      <c r="G29" s="46"/>
    </row>
    <row r="30" spans="1:14" ht="102" x14ac:dyDescent="0.4">
      <c r="A30" s="46">
        <v>2</v>
      </c>
      <c r="B30" s="63" t="s">
        <v>135</v>
      </c>
      <c r="C30" s="55" t="s">
        <v>14</v>
      </c>
      <c r="D30" s="62" t="s">
        <v>15</v>
      </c>
      <c r="E30" s="49">
        <v>3500</v>
      </c>
      <c r="F30" s="46"/>
      <c r="G30" s="46"/>
    </row>
    <row r="31" spans="1:14" ht="145.75" x14ac:dyDescent="0.4">
      <c r="A31" s="46">
        <v>3</v>
      </c>
      <c r="B31" s="63" t="s">
        <v>136</v>
      </c>
      <c r="C31" s="54" t="s">
        <v>16</v>
      </c>
      <c r="D31" s="62" t="s">
        <v>17</v>
      </c>
      <c r="E31" s="49">
        <v>1250</v>
      </c>
      <c r="F31" s="46"/>
      <c r="G31" s="46"/>
    </row>
    <row r="32" spans="1:14" ht="43.75" x14ac:dyDescent="0.4">
      <c r="A32" s="46">
        <v>4</v>
      </c>
      <c r="B32" s="64" t="s">
        <v>137</v>
      </c>
      <c r="C32" s="55" t="s">
        <v>18</v>
      </c>
      <c r="D32" s="62" t="s">
        <v>17</v>
      </c>
      <c r="E32" s="49">
        <v>3000</v>
      </c>
      <c r="F32" s="46"/>
      <c r="G32" s="46"/>
    </row>
    <row r="33" spans="1:7" ht="43.75" x14ac:dyDescent="0.4">
      <c r="A33" s="46">
        <v>5</v>
      </c>
      <c r="B33" s="64" t="s">
        <v>138</v>
      </c>
      <c r="C33" s="55" t="s">
        <v>19</v>
      </c>
      <c r="D33" s="62" t="s">
        <v>20</v>
      </c>
      <c r="E33" s="49">
        <v>35</v>
      </c>
      <c r="F33" s="46"/>
      <c r="G33" s="46"/>
    </row>
    <row r="34" spans="1:7" ht="131.15" x14ac:dyDescent="0.4">
      <c r="A34" s="46">
        <v>6</v>
      </c>
      <c r="B34" s="63" t="s">
        <v>139</v>
      </c>
      <c r="C34" s="54" t="s">
        <v>21</v>
      </c>
      <c r="D34" s="62" t="s">
        <v>20</v>
      </c>
      <c r="E34" s="49">
        <v>85</v>
      </c>
      <c r="F34" s="46"/>
      <c r="G34" s="46"/>
    </row>
    <row r="35" spans="1:7" ht="102" x14ac:dyDescent="0.4">
      <c r="A35" s="46">
        <v>7</v>
      </c>
      <c r="B35" s="63" t="s">
        <v>140</v>
      </c>
      <c r="C35" s="54" t="s">
        <v>22</v>
      </c>
      <c r="D35" s="62" t="s">
        <v>23</v>
      </c>
      <c r="E35" s="49">
        <v>10</v>
      </c>
      <c r="F35" s="46"/>
      <c r="G35" s="46"/>
    </row>
    <row r="36" spans="1:7" ht="29.15" x14ac:dyDescent="0.4">
      <c r="A36" s="46">
        <v>8</v>
      </c>
      <c r="B36" s="63" t="s">
        <v>141</v>
      </c>
      <c r="C36" s="54" t="s">
        <v>24</v>
      </c>
      <c r="D36" s="62" t="s">
        <v>25</v>
      </c>
      <c r="E36" s="49">
        <v>50</v>
      </c>
      <c r="F36" s="46"/>
      <c r="G36" s="46"/>
    </row>
    <row r="37" spans="1:7" ht="29.15" x14ac:dyDescent="0.4">
      <c r="A37" s="46">
        <v>9</v>
      </c>
      <c r="B37" s="64" t="s">
        <v>142</v>
      </c>
      <c r="C37" s="56" t="s">
        <v>26</v>
      </c>
      <c r="D37" s="62" t="s">
        <v>25</v>
      </c>
      <c r="E37" s="49">
        <v>20</v>
      </c>
      <c r="F37" s="46"/>
      <c r="G37" s="46"/>
    </row>
    <row r="38" spans="1:7" ht="131.15" x14ac:dyDescent="0.4">
      <c r="A38" s="46">
        <v>10</v>
      </c>
      <c r="B38" s="63" t="s">
        <v>143</v>
      </c>
      <c r="C38" s="54" t="s">
        <v>27</v>
      </c>
      <c r="D38" s="62" t="s">
        <v>20</v>
      </c>
      <c r="E38" s="49">
        <v>200</v>
      </c>
      <c r="F38" s="46"/>
      <c r="G38" s="46"/>
    </row>
    <row r="39" spans="1:7" ht="189.45" x14ac:dyDescent="0.4">
      <c r="A39" s="46">
        <v>11</v>
      </c>
      <c r="B39" s="64" t="s">
        <v>144</v>
      </c>
      <c r="C39" s="56" t="s">
        <v>28</v>
      </c>
      <c r="D39" s="62" t="s">
        <v>29</v>
      </c>
      <c r="E39" s="49">
        <v>10</v>
      </c>
      <c r="F39" s="46"/>
      <c r="G39" s="46"/>
    </row>
    <row r="40" spans="1:7" ht="102" x14ac:dyDescent="0.4">
      <c r="A40" s="46">
        <v>12</v>
      </c>
      <c r="B40" s="52" t="s">
        <v>145</v>
      </c>
      <c r="C40" s="56" t="s">
        <v>30</v>
      </c>
      <c r="D40" s="62" t="s">
        <v>31</v>
      </c>
      <c r="E40" s="49">
        <v>15</v>
      </c>
      <c r="F40" s="46"/>
      <c r="G40" s="46"/>
    </row>
    <row r="41" spans="1:7" ht="102" x14ac:dyDescent="0.4">
      <c r="A41" s="46">
        <v>13</v>
      </c>
      <c r="B41" s="65" t="s">
        <v>146</v>
      </c>
      <c r="C41" s="57" t="s">
        <v>32</v>
      </c>
      <c r="D41" s="62" t="s">
        <v>33</v>
      </c>
      <c r="E41" s="49">
        <v>3000</v>
      </c>
      <c r="F41" s="46"/>
      <c r="G41" s="46"/>
    </row>
    <row r="42" spans="1:7" ht="102" x14ac:dyDescent="0.4">
      <c r="A42" s="46">
        <v>14</v>
      </c>
      <c r="B42" s="65" t="s">
        <v>147</v>
      </c>
      <c r="C42" s="57" t="s">
        <v>34</v>
      </c>
      <c r="D42" s="62" t="s">
        <v>33</v>
      </c>
      <c r="E42" s="49">
        <v>50</v>
      </c>
      <c r="F42" s="46"/>
      <c r="G42" s="46"/>
    </row>
    <row r="43" spans="1:7" ht="72.900000000000006" x14ac:dyDescent="0.4">
      <c r="A43" s="46">
        <v>15</v>
      </c>
      <c r="B43" s="65" t="s">
        <v>154</v>
      </c>
      <c r="C43" s="131" t="s">
        <v>155</v>
      </c>
      <c r="D43" s="62" t="s">
        <v>33</v>
      </c>
      <c r="E43" s="49">
        <v>100</v>
      </c>
      <c r="F43" s="46"/>
      <c r="G43" s="46"/>
    </row>
    <row r="44" spans="1:7" ht="189.45" x14ac:dyDescent="0.4">
      <c r="A44" s="46">
        <v>16</v>
      </c>
      <c r="B44" s="65" t="s">
        <v>35</v>
      </c>
      <c r="C44" s="58" t="s">
        <v>36</v>
      </c>
      <c r="D44" s="62" t="s">
        <v>37</v>
      </c>
      <c r="E44" s="49">
        <v>1500</v>
      </c>
      <c r="F44" s="46"/>
      <c r="G44" s="46"/>
    </row>
    <row r="45" spans="1:7" ht="189.45" x14ac:dyDescent="0.4">
      <c r="A45" s="46">
        <v>17</v>
      </c>
      <c r="B45" s="65" t="s">
        <v>38</v>
      </c>
      <c r="C45" s="59" t="s">
        <v>39</v>
      </c>
      <c r="D45" s="62" t="s">
        <v>37</v>
      </c>
      <c r="E45" s="49">
        <v>1500</v>
      </c>
      <c r="F45" s="46"/>
      <c r="G45" s="46"/>
    </row>
    <row r="46" spans="1:7" ht="102" x14ac:dyDescent="0.4">
      <c r="A46" s="46">
        <v>18</v>
      </c>
      <c r="B46" s="65" t="s">
        <v>148</v>
      </c>
      <c r="C46" s="59" t="s">
        <v>40</v>
      </c>
      <c r="D46" s="62" t="s">
        <v>15</v>
      </c>
      <c r="E46" s="49">
        <v>20</v>
      </c>
      <c r="F46" s="46"/>
      <c r="G46" s="46"/>
    </row>
    <row r="47" spans="1:7" ht="58.3" x14ac:dyDescent="0.4">
      <c r="A47" s="46">
        <v>19</v>
      </c>
      <c r="B47" s="65" t="s">
        <v>149</v>
      </c>
      <c r="C47" s="59" t="s">
        <v>41</v>
      </c>
      <c r="D47" s="62" t="s">
        <v>20</v>
      </c>
      <c r="E47" s="49">
        <v>20</v>
      </c>
      <c r="F47" s="46"/>
      <c r="G47" s="46"/>
    </row>
    <row r="48" spans="1:7" ht="72.900000000000006" x14ac:dyDescent="0.4">
      <c r="A48" s="46">
        <v>20</v>
      </c>
      <c r="B48" s="65" t="s">
        <v>150</v>
      </c>
      <c r="C48" s="59" t="s">
        <v>42</v>
      </c>
      <c r="D48" s="62" t="s">
        <v>43</v>
      </c>
      <c r="E48" s="49">
        <v>15</v>
      </c>
      <c r="F48" s="46"/>
      <c r="G48" s="46"/>
    </row>
    <row r="49" spans="1:7" ht="72.900000000000006" x14ac:dyDescent="0.4">
      <c r="A49" s="46">
        <v>21</v>
      </c>
      <c r="B49" s="65" t="s">
        <v>151</v>
      </c>
      <c r="C49" s="59" t="s">
        <v>44</v>
      </c>
      <c r="D49" s="62" t="s">
        <v>43</v>
      </c>
      <c r="E49" s="49">
        <v>15</v>
      </c>
      <c r="F49" s="46"/>
      <c r="G49" s="46"/>
    </row>
    <row r="50" spans="1:7" x14ac:dyDescent="0.4">
      <c r="A50" s="111" t="s">
        <v>79</v>
      </c>
      <c r="B50" s="111"/>
      <c r="C50" s="111"/>
      <c r="D50" s="111"/>
      <c r="E50" s="111"/>
      <c r="F50" s="111"/>
      <c r="G50" s="111"/>
    </row>
    <row r="51" spans="1:7" x14ac:dyDescent="0.4">
      <c r="A51" s="112"/>
      <c r="B51" s="112"/>
      <c r="C51" s="112"/>
      <c r="D51" s="112"/>
      <c r="E51" s="112"/>
      <c r="F51" s="112"/>
      <c r="G51" s="112"/>
    </row>
    <row r="52" spans="1:7" ht="51.65" customHeight="1" x14ac:dyDescent="0.4">
      <c r="A52" s="68" t="s">
        <v>5</v>
      </c>
      <c r="B52" s="68" t="s">
        <v>6</v>
      </c>
      <c r="C52" s="69" t="s">
        <v>7</v>
      </c>
      <c r="D52" s="69" t="s">
        <v>8</v>
      </c>
      <c r="E52" s="69" t="s">
        <v>9</v>
      </c>
      <c r="F52" s="69" t="s">
        <v>10</v>
      </c>
      <c r="G52" s="69" t="s">
        <v>11</v>
      </c>
    </row>
    <row r="53" spans="1:7" ht="189.45" x14ac:dyDescent="0.4">
      <c r="A53" s="46">
        <v>1</v>
      </c>
      <c r="B53" s="63" t="s">
        <v>134</v>
      </c>
      <c r="C53" s="54" t="s">
        <v>12</v>
      </c>
      <c r="D53" s="62" t="s">
        <v>13</v>
      </c>
      <c r="E53" s="49">
        <v>700</v>
      </c>
      <c r="F53" s="46"/>
      <c r="G53" s="46"/>
    </row>
    <row r="54" spans="1:7" ht="102" x14ac:dyDescent="0.4">
      <c r="A54" s="46">
        <v>2</v>
      </c>
      <c r="B54" s="63" t="s">
        <v>135</v>
      </c>
      <c r="C54" s="55" t="s">
        <v>14</v>
      </c>
      <c r="D54" s="62" t="s">
        <v>15</v>
      </c>
      <c r="E54" s="49">
        <v>750</v>
      </c>
      <c r="F54" s="46"/>
      <c r="G54" s="46"/>
    </row>
    <row r="55" spans="1:7" ht="145.75" x14ac:dyDescent="0.4">
      <c r="A55" s="46">
        <v>3</v>
      </c>
      <c r="B55" s="63" t="s">
        <v>136</v>
      </c>
      <c r="C55" s="54" t="s">
        <v>16</v>
      </c>
      <c r="D55" s="62" t="s">
        <v>17</v>
      </c>
      <c r="E55" s="49">
        <v>570</v>
      </c>
      <c r="F55" s="46"/>
      <c r="G55" s="46"/>
    </row>
    <row r="56" spans="1:7" ht="43.75" x14ac:dyDescent="0.4">
      <c r="A56" s="46">
        <v>4</v>
      </c>
      <c r="B56" s="64" t="s">
        <v>137</v>
      </c>
      <c r="C56" s="55" t="s">
        <v>18</v>
      </c>
      <c r="D56" s="62" t="s">
        <v>17</v>
      </c>
      <c r="E56" s="49">
        <v>100</v>
      </c>
      <c r="F56" s="46"/>
      <c r="G56" s="46"/>
    </row>
    <row r="57" spans="1:7" ht="43.75" x14ac:dyDescent="0.4">
      <c r="A57" s="46">
        <v>5</v>
      </c>
      <c r="B57" s="64" t="s">
        <v>138</v>
      </c>
      <c r="C57" s="55" t="s">
        <v>19</v>
      </c>
      <c r="D57" s="62" t="s">
        <v>20</v>
      </c>
      <c r="E57" s="49">
        <v>70</v>
      </c>
      <c r="F57" s="46"/>
      <c r="G57" s="46"/>
    </row>
    <row r="58" spans="1:7" ht="131.15" x14ac:dyDescent="0.4">
      <c r="A58" s="46">
        <v>6</v>
      </c>
      <c r="B58" s="63" t="s">
        <v>139</v>
      </c>
      <c r="C58" s="54" t="s">
        <v>21</v>
      </c>
      <c r="D58" s="62" t="s">
        <v>20</v>
      </c>
      <c r="E58" s="49">
        <v>190</v>
      </c>
      <c r="F58" s="46"/>
      <c r="G58" s="46"/>
    </row>
    <row r="59" spans="1:7" ht="102" x14ac:dyDescent="0.4">
      <c r="A59" s="46">
        <v>7</v>
      </c>
      <c r="B59" s="63" t="s">
        <v>140</v>
      </c>
      <c r="C59" s="54" t="s">
        <v>22</v>
      </c>
      <c r="D59" s="62" t="s">
        <v>23</v>
      </c>
      <c r="E59" s="49">
        <v>10</v>
      </c>
      <c r="F59" s="46"/>
      <c r="G59" s="46"/>
    </row>
    <row r="60" spans="1:7" ht="29.15" x14ac:dyDescent="0.4">
      <c r="A60" s="46">
        <v>8</v>
      </c>
      <c r="B60" s="63" t="s">
        <v>141</v>
      </c>
      <c r="C60" s="54" t="s">
        <v>24</v>
      </c>
      <c r="D60" s="62" t="s">
        <v>25</v>
      </c>
      <c r="E60" s="49">
        <v>50</v>
      </c>
      <c r="F60" s="46"/>
      <c r="G60" s="46"/>
    </row>
    <row r="61" spans="1:7" ht="29.15" x14ac:dyDescent="0.4">
      <c r="A61" s="46">
        <v>9</v>
      </c>
      <c r="B61" s="64" t="s">
        <v>142</v>
      </c>
      <c r="C61" s="56" t="s">
        <v>26</v>
      </c>
      <c r="D61" s="62" t="s">
        <v>25</v>
      </c>
      <c r="E61" s="49">
        <v>60</v>
      </c>
      <c r="F61" s="46"/>
      <c r="G61" s="46"/>
    </row>
    <row r="62" spans="1:7" ht="131.15" x14ac:dyDescent="0.4">
      <c r="A62" s="46">
        <v>10</v>
      </c>
      <c r="B62" s="63" t="s">
        <v>143</v>
      </c>
      <c r="C62" s="54" t="s">
        <v>27</v>
      </c>
      <c r="D62" s="62" t="s">
        <v>20</v>
      </c>
      <c r="E62" s="49">
        <v>350</v>
      </c>
      <c r="F62" s="46"/>
      <c r="G62" s="46"/>
    </row>
    <row r="63" spans="1:7" ht="189.45" x14ac:dyDescent="0.4">
      <c r="A63" s="46">
        <v>11</v>
      </c>
      <c r="B63" s="64" t="s">
        <v>144</v>
      </c>
      <c r="C63" s="56" t="s">
        <v>28</v>
      </c>
      <c r="D63" s="62" t="s">
        <v>29</v>
      </c>
      <c r="E63" s="49">
        <v>10</v>
      </c>
      <c r="F63" s="46"/>
      <c r="G63" s="46"/>
    </row>
    <row r="64" spans="1:7" ht="102" x14ac:dyDescent="0.4">
      <c r="A64" s="46">
        <v>12</v>
      </c>
      <c r="B64" s="52" t="s">
        <v>145</v>
      </c>
      <c r="C64" s="56" t="s">
        <v>30</v>
      </c>
      <c r="D64" s="62" t="s">
        <v>31</v>
      </c>
      <c r="E64" s="49">
        <v>10</v>
      </c>
      <c r="F64" s="46"/>
      <c r="G64" s="46"/>
    </row>
    <row r="65" spans="1:7" ht="102" x14ac:dyDescent="0.4">
      <c r="A65" s="46">
        <v>13</v>
      </c>
      <c r="B65" s="65" t="s">
        <v>146</v>
      </c>
      <c r="C65" s="57" t="s">
        <v>32</v>
      </c>
      <c r="D65" s="62" t="s">
        <v>33</v>
      </c>
      <c r="E65" s="49">
        <v>4000</v>
      </c>
      <c r="F65" s="46"/>
      <c r="G65" s="46"/>
    </row>
    <row r="66" spans="1:7" ht="102" x14ac:dyDescent="0.4">
      <c r="A66" s="46">
        <v>14</v>
      </c>
      <c r="B66" s="65" t="s">
        <v>147</v>
      </c>
      <c r="C66" s="57" t="s">
        <v>34</v>
      </c>
      <c r="D66" s="62" t="s">
        <v>33</v>
      </c>
      <c r="E66" s="49">
        <v>300</v>
      </c>
      <c r="F66" s="46"/>
      <c r="G66" s="46"/>
    </row>
    <row r="67" spans="1:7" ht="72.900000000000006" x14ac:dyDescent="0.4">
      <c r="A67" s="46">
        <v>15</v>
      </c>
      <c r="B67" s="65" t="s">
        <v>154</v>
      </c>
      <c r="C67" s="131" t="s">
        <v>155</v>
      </c>
      <c r="D67" s="62" t="s">
        <v>33</v>
      </c>
      <c r="E67" s="49">
        <v>500</v>
      </c>
      <c r="F67" s="46"/>
      <c r="G67" s="46"/>
    </row>
    <row r="68" spans="1:7" ht="189.45" x14ac:dyDescent="0.4">
      <c r="A68" s="46">
        <v>16</v>
      </c>
      <c r="B68" s="65" t="s">
        <v>35</v>
      </c>
      <c r="C68" s="58" t="s">
        <v>36</v>
      </c>
      <c r="D68" s="62" t="s">
        <v>37</v>
      </c>
      <c r="E68" s="49">
        <v>1500</v>
      </c>
      <c r="F68" s="46"/>
      <c r="G68" s="46"/>
    </row>
    <row r="69" spans="1:7" ht="189.45" x14ac:dyDescent="0.4">
      <c r="A69" s="46">
        <v>17</v>
      </c>
      <c r="B69" s="65" t="s">
        <v>38</v>
      </c>
      <c r="C69" s="59" t="s">
        <v>39</v>
      </c>
      <c r="D69" s="62" t="s">
        <v>37</v>
      </c>
      <c r="E69" s="49">
        <v>1500</v>
      </c>
      <c r="F69" s="46"/>
      <c r="G69" s="46"/>
    </row>
    <row r="70" spans="1:7" ht="102" x14ac:dyDescent="0.4">
      <c r="A70" s="46">
        <v>18</v>
      </c>
      <c r="B70" s="65" t="s">
        <v>148</v>
      </c>
      <c r="C70" s="59" t="s">
        <v>40</v>
      </c>
      <c r="D70" s="62" t="s">
        <v>15</v>
      </c>
      <c r="E70" s="49">
        <v>12</v>
      </c>
      <c r="F70" s="46"/>
      <c r="G70" s="46"/>
    </row>
    <row r="71" spans="1:7" ht="58.3" x14ac:dyDescent="0.4">
      <c r="A71" s="46">
        <v>19</v>
      </c>
      <c r="B71" s="65" t="s">
        <v>149</v>
      </c>
      <c r="C71" s="59" t="s">
        <v>41</v>
      </c>
      <c r="D71" s="62" t="s">
        <v>20</v>
      </c>
      <c r="E71" s="49">
        <v>10</v>
      </c>
      <c r="F71" s="46"/>
      <c r="G71" s="46"/>
    </row>
    <row r="72" spans="1:7" ht="72.900000000000006" x14ac:dyDescent="0.4">
      <c r="A72" s="46">
        <v>20</v>
      </c>
      <c r="B72" s="65" t="s">
        <v>150</v>
      </c>
      <c r="C72" s="59" t="s">
        <v>42</v>
      </c>
      <c r="D72" s="62" t="s">
        <v>43</v>
      </c>
      <c r="E72" s="49">
        <v>50</v>
      </c>
      <c r="F72" s="46"/>
      <c r="G72" s="46"/>
    </row>
    <row r="73" spans="1:7" ht="72.900000000000006" x14ac:dyDescent="0.4">
      <c r="A73" s="46">
        <v>21</v>
      </c>
      <c r="B73" s="65" t="s">
        <v>151</v>
      </c>
      <c r="C73" s="59" t="s">
        <v>44</v>
      </c>
      <c r="D73" s="62" t="s">
        <v>43</v>
      </c>
      <c r="E73" s="49">
        <v>60</v>
      </c>
      <c r="F73" s="46"/>
      <c r="G73" s="46"/>
    </row>
    <row r="74" spans="1:7" x14ac:dyDescent="0.4">
      <c r="A74" s="113" t="s">
        <v>80</v>
      </c>
      <c r="B74" s="113"/>
      <c r="C74" s="113"/>
      <c r="D74" s="113"/>
      <c r="E74" s="113"/>
      <c r="F74" s="113"/>
      <c r="G74" s="113"/>
    </row>
    <row r="75" spans="1:7" x14ac:dyDescent="0.4">
      <c r="A75" s="114"/>
      <c r="B75" s="114"/>
      <c r="C75" s="114"/>
      <c r="D75" s="114"/>
      <c r="E75" s="114"/>
      <c r="F75" s="114"/>
      <c r="G75" s="114"/>
    </row>
    <row r="76" spans="1:7" ht="26.15" thickBot="1" x14ac:dyDescent="0.45">
      <c r="A76" s="68" t="s">
        <v>5</v>
      </c>
      <c r="B76" s="68" t="s">
        <v>6</v>
      </c>
      <c r="C76" s="69" t="s">
        <v>7</v>
      </c>
      <c r="D76" s="69" t="s">
        <v>8</v>
      </c>
      <c r="E76" s="69" t="s">
        <v>9</v>
      </c>
      <c r="F76" s="69" t="s">
        <v>10</v>
      </c>
      <c r="G76" s="69" t="s">
        <v>11</v>
      </c>
    </row>
    <row r="77" spans="1:7" ht="189.45" x14ac:dyDescent="0.4">
      <c r="A77" s="46">
        <v>1</v>
      </c>
      <c r="B77" s="63" t="s">
        <v>134</v>
      </c>
      <c r="C77" s="54" t="s">
        <v>12</v>
      </c>
      <c r="D77" s="60" t="s">
        <v>13</v>
      </c>
      <c r="E77" s="49">
        <v>300</v>
      </c>
      <c r="F77" s="46"/>
      <c r="G77" s="46"/>
    </row>
    <row r="78" spans="1:7" ht="102" x14ac:dyDescent="0.4">
      <c r="A78" s="46">
        <v>2</v>
      </c>
      <c r="B78" s="63" t="s">
        <v>135</v>
      </c>
      <c r="C78" s="55" t="s">
        <v>14</v>
      </c>
      <c r="D78" s="62" t="s">
        <v>15</v>
      </c>
      <c r="E78" s="49">
        <v>250</v>
      </c>
      <c r="F78" s="46"/>
      <c r="G78" s="46"/>
    </row>
    <row r="79" spans="1:7" ht="145.75" x14ac:dyDescent="0.4">
      <c r="A79" s="46">
        <v>3</v>
      </c>
      <c r="B79" s="63" t="s">
        <v>136</v>
      </c>
      <c r="C79" s="54" t="s">
        <v>16</v>
      </c>
      <c r="D79" s="62" t="s">
        <v>17</v>
      </c>
      <c r="E79" s="49">
        <v>80</v>
      </c>
      <c r="F79" s="46"/>
      <c r="G79" s="46"/>
    </row>
    <row r="80" spans="1:7" ht="43.75" x14ac:dyDescent="0.4">
      <c r="A80" s="46">
        <v>4</v>
      </c>
      <c r="B80" s="64" t="s">
        <v>137</v>
      </c>
      <c r="C80" s="55" t="s">
        <v>18</v>
      </c>
      <c r="D80" s="62" t="s">
        <v>17</v>
      </c>
      <c r="E80" s="49">
        <v>25</v>
      </c>
      <c r="F80" s="46"/>
      <c r="G80" s="46"/>
    </row>
    <row r="81" spans="1:7" ht="43.75" x14ac:dyDescent="0.4">
      <c r="A81" s="46">
        <v>5</v>
      </c>
      <c r="B81" s="64" t="s">
        <v>138</v>
      </c>
      <c r="C81" s="55" t="s">
        <v>19</v>
      </c>
      <c r="D81" s="62" t="s">
        <v>20</v>
      </c>
      <c r="E81" s="49">
        <v>15</v>
      </c>
      <c r="F81" s="46"/>
      <c r="G81" s="46"/>
    </row>
    <row r="82" spans="1:7" ht="131.15" x14ac:dyDescent="0.4">
      <c r="A82" s="46">
        <v>6</v>
      </c>
      <c r="B82" s="63" t="s">
        <v>139</v>
      </c>
      <c r="C82" s="54" t="s">
        <v>21</v>
      </c>
      <c r="D82" s="62" t="s">
        <v>20</v>
      </c>
      <c r="E82" s="49">
        <v>75</v>
      </c>
      <c r="F82" s="46"/>
      <c r="G82" s="46"/>
    </row>
    <row r="83" spans="1:7" ht="102" x14ac:dyDescent="0.4">
      <c r="A83" s="46">
        <v>7</v>
      </c>
      <c r="B83" s="63" t="s">
        <v>140</v>
      </c>
      <c r="C83" s="54" t="s">
        <v>22</v>
      </c>
      <c r="D83" s="62" t="s">
        <v>23</v>
      </c>
      <c r="E83" s="49">
        <v>10</v>
      </c>
      <c r="F83" s="46"/>
      <c r="G83" s="46"/>
    </row>
    <row r="84" spans="1:7" ht="29.15" x14ac:dyDescent="0.4">
      <c r="A84" s="46">
        <v>8</v>
      </c>
      <c r="B84" s="63" t="s">
        <v>141</v>
      </c>
      <c r="C84" s="54" t="s">
        <v>24</v>
      </c>
      <c r="D84" s="62" t="s">
        <v>25</v>
      </c>
      <c r="E84" s="49">
        <v>10</v>
      </c>
      <c r="F84" s="46"/>
      <c r="G84" s="46"/>
    </row>
    <row r="85" spans="1:7" ht="29.15" x14ac:dyDescent="0.4">
      <c r="A85" s="46">
        <v>9</v>
      </c>
      <c r="B85" s="64" t="s">
        <v>142</v>
      </c>
      <c r="C85" s="56" t="s">
        <v>26</v>
      </c>
      <c r="D85" s="62" t="s">
        <v>25</v>
      </c>
      <c r="E85" s="49">
        <v>15</v>
      </c>
      <c r="F85" s="46"/>
      <c r="G85" s="46"/>
    </row>
    <row r="86" spans="1:7" ht="131.15" x14ac:dyDescent="0.4">
      <c r="A86" s="46">
        <v>10</v>
      </c>
      <c r="B86" s="63" t="s">
        <v>143</v>
      </c>
      <c r="C86" s="54" t="s">
        <v>27</v>
      </c>
      <c r="D86" s="62" t="s">
        <v>20</v>
      </c>
      <c r="E86" s="49">
        <v>100</v>
      </c>
      <c r="F86" s="46"/>
      <c r="G86" s="46"/>
    </row>
    <row r="87" spans="1:7" ht="189.45" x14ac:dyDescent="0.4">
      <c r="A87" s="46">
        <v>11</v>
      </c>
      <c r="B87" s="64" t="s">
        <v>144</v>
      </c>
      <c r="C87" s="56" t="s">
        <v>28</v>
      </c>
      <c r="D87" s="62" t="s">
        <v>29</v>
      </c>
      <c r="E87" s="49">
        <v>10</v>
      </c>
      <c r="F87" s="46"/>
      <c r="G87" s="46"/>
    </row>
    <row r="88" spans="1:7" ht="102" x14ac:dyDescent="0.4">
      <c r="A88" s="46">
        <v>12</v>
      </c>
      <c r="B88" s="52" t="s">
        <v>145</v>
      </c>
      <c r="C88" s="56" t="s">
        <v>30</v>
      </c>
      <c r="D88" s="62" t="s">
        <v>31</v>
      </c>
      <c r="E88" s="49">
        <v>10</v>
      </c>
      <c r="F88" s="46"/>
      <c r="G88" s="46"/>
    </row>
    <row r="89" spans="1:7" ht="102" x14ac:dyDescent="0.4">
      <c r="A89" s="46">
        <v>13</v>
      </c>
      <c r="B89" s="65" t="s">
        <v>146</v>
      </c>
      <c r="C89" s="57" t="s">
        <v>32</v>
      </c>
      <c r="D89" s="62" t="s">
        <v>33</v>
      </c>
      <c r="E89" s="49">
        <v>100</v>
      </c>
      <c r="F89" s="46"/>
      <c r="G89" s="46"/>
    </row>
    <row r="90" spans="1:7" ht="102" x14ac:dyDescent="0.4">
      <c r="A90" s="46">
        <v>14</v>
      </c>
      <c r="B90" s="65" t="s">
        <v>147</v>
      </c>
      <c r="C90" s="57" t="s">
        <v>34</v>
      </c>
      <c r="D90" s="62" t="s">
        <v>33</v>
      </c>
      <c r="E90" s="49">
        <v>35</v>
      </c>
      <c r="F90" s="46"/>
      <c r="G90" s="46"/>
    </row>
    <row r="91" spans="1:7" ht="72.900000000000006" x14ac:dyDescent="0.4">
      <c r="A91" s="46">
        <v>15</v>
      </c>
      <c r="B91" s="65" t="s">
        <v>154</v>
      </c>
      <c r="C91" s="131" t="s">
        <v>155</v>
      </c>
      <c r="D91" s="62" t="s">
        <v>33</v>
      </c>
      <c r="E91" s="49">
        <v>100</v>
      </c>
      <c r="F91" s="46"/>
      <c r="G91" s="46"/>
    </row>
    <row r="92" spans="1:7" ht="189.45" x14ac:dyDescent="0.4">
      <c r="A92" s="46">
        <v>16</v>
      </c>
      <c r="B92" s="65" t="s">
        <v>35</v>
      </c>
      <c r="C92" s="58" t="s">
        <v>36</v>
      </c>
      <c r="D92" s="62" t="s">
        <v>37</v>
      </c>
      <c r="E92" s="49">
        <v>250</v>
      </c>
      <c r="F92" s="46"/>
      <c r="G92" s="46"/>
    </row>
    <row r="93" spans="1:7" ht="189.45" x14ac:dyDescent="0.4">
      <c r="A93" s="46">
        <v>17</v>
      </c>
      <c r="B93" s="65" t="s">
        <v>38</v>
      </c>
      <c r="C93" s="59" t="s">
        <v>39</v>
      </c>
      <c r="D93" s="62" t="s">
        <v>37</v>
      </c>
      <c r="E93" s="49">
        <v>250</v>
      </c>
      <c r="F93" s="46"/>
      <c r="G93" s="46"/>
    </row>
    <row r="94" spans="1:7" ht="102" x14ac:dyDescent="0.4">
      <c r="A94" s="46">
        <v>18</v>
      </c>
      <c r="B94" s="65" t="s">
        <v>148</v>
      </c>
      <c r="C94" s="59" t="s">
        <v>40</v>
      </c>
      <c r="D94" s="62" t="s">
        <v>15</v>
      </c>
      <c r="E94" s="49">
        <v>20</v>
      </c>
      <c r="F94" s="46"/>
      <c r="G94" s="46"/>
    </row>
    <row r="95" spans="1:7" ht="58.3" x14ac:dyDescent="0.4">
      <c r="A95" s="46">
        <v>19</v>
      </c>
      <c r="B95" s="65" t="s">
        <v>149</v>
      </c>
      <c r="C95" s="59" t="s">
        <v>41</v>
      </c>
      <c r="D95" s="62" t="s">
        <v>20</v>
      </c>
      <c r="E95" s="49">
        <v>15</v>
      </c>
      <c r="F95" s="46"/>
      <c r="G95" s="46"/>
    </row>
    <row r="96" spans="1:7" ht="72.900000000000006" x14ac:dyDescent="0.4">
      <c r="A96" s="46">
        <v>20</v>
      </c>
      <c r="B96" s="65" t="s">
        <v>150</v>
      </c>
      <c r="C96" s="59" t="s">
        <v>42</v>
      </c>
      <c r="D96" s="62" t="s">
        <v>43</v>
      </c>
      <c r="E96" s="49">
        <v>10</v>
      </c>
      <c r="F96" s="46"/>
      <c r="G96" s="46"/>
    </row>
    <row r="97" spans="1:7" ht="72.900000000000006" x14ac:dyDescent="0.4">
      <c r="A97" s="46">
        <v>21</v>
      </c>
      <c r="B97" s="65" t="s">
        <v>151</v>
      </c>
      <c r="C97" s="59" t="s">
        <v>44</v>
      </c>
      <c r="D97" s="62" t="s">
        <v>43</v>
      </c>
      <c r="E97" s="49">
        <v>10</v>
      </c>
      <c r="F97" s="46"/>
      <c r="G97" s="46"/>
    </row>
    <row r="98" spans="1:7" ht="18.899999999999999" thickBot="1" x14ac:dyDescent="0.45">
      <c r="A98" s="83" t="s">
        <v>48</v>
      </c>
      <c r="B98" s="84"/>
      <c r="C98" s="84"/>
      <c r="D98" s="84"/>
      <c r="E98" s="85"/>
      <c r="F98" s="86" t="s">
        <v>49</v>
      </c>
      <c r="G98" s="87"/>
    </row>
    <row r="99" spans="1:7" ht="38.6" x14ac:dyDescent="0.4">
      <c r="A99" s="106" t="s">
        <v>50</v>
      </c>
      <c r="B99" s="107"/>
      <c r="C99" s="108" t="s">
        <v>51</v>
      </c>
      <c r="D99" s="109"/>
      <c r="E99" s="109"/>
      <c r="F99" s="73" t="s">
        <v>52</v>
      </c>
      <c r="G99" s="74"/>
    </row>
    <row r="100" spans="1:7" ht="25.75" x14ac:dyDescent="0.4">
      <c r="A100" s="96" t="s">
        <v>53</v>
      </c>
      <c r="B100" s="97"/>
      <c r="C100" s="98" t="s">
        <v>54</v>
      </c>
      <c r="D100" s="99"/>
      <c r="E100" s="99" t="s">
        <v>55</v>
      </c>
      <c r="F100" s="73" t="s">
        <v>56</v>
      </c>
      <c r="G100" s="74"/>
    </row>
    <row r="101" spans="1:7" ht="25.75" x14ac:dyDescent="0.4">
      <c r="A101" s="96" t="s">
        <v>57</v>
      </c>
      <c r="B101" s="97"/>
      <c r="C101" s="98" t="s">
        <v>58</v>
      </c>
      <c r="D101" s="99"/>
      <c r="E101" s="99"/>
      <c r="F101" s="73" t="s">
        <v>59</v>
      </c>
      <c r="G101" s="74"/>
    </row>
    <row r="102" spans="1:7" ht="25.75" x14ac:dyDescent="0.4">
      <c r="A102" s="96" t="s">
        <v>60</v>
      </c>
      <c r="B102" s="97"/>
      <c r="C102" s="98" t="s">
        <v>61</v>
      </c>
      <c r="D102" s="99"/>
      <c r="E102" s="99">
        <v>30</v>
      </c>
      <c r="F102" s="73" t="s">
        <v>62</v>
      </c>
      <c r="G102" s="74"/>
    </row>
    <row r="103" spans="1:7" ht="25.75" x14ac:dyDescent="0.4">
      <c r="A103" s="96" t="s">
        <v>63</v>
      </c>
      <c r="B103" s="97"/>
      <c r="C103" s="98" t="s">
        <v>64</v>
      </c>
      <c r="D103" s="99"/>
      <c r="E103" s="99" t="s">
        <v>65</v>
      </c>
      <c r="F103" s="73" t="s">
        <v>66</v>
      </c>
      <c r="G103" s="74"/>
    </row>
    <row r="104" spans="1:7" ht="25.75" x14ac:dyDescent="0.4">
      <c r="A104" s="100" t="s">
        <v>81</v>
      </c>
      <c r="B104" s="101"/>
      <c r="C104" s="101"/>
      <c r="D104" s="101"/>
      <c r="E104" s="101"/>
      <c r="F104" s="73" t="s">
        <v>68</v>
      </c>
      <c r="G104" s="75"/>
    </row>
    <row r="105" spans="1:7" ht="38.6" x14ac:dyDescent="0.4">
      <c r="A105" s="102"/>
      <c r="B105" s="103"/>
      <c r="C105" s="103"/>
      <c r="D105" s="103"/>
      <c r="E105" s="103"/>
      <c r="F105" s="73" t="s">
        <v>69</v>
      </c>
      <c r="G105" s="75"/>
    </row>
    <row r="106" spans="1:7" ht="25.75" x14ac:dyDescent="0.4">
      <c r="A106" s="102"/>
      <c r="B106" s="103"/>
      <c r="C106" s="103"/>
      <c r="D106" s="103"/>
      <c r="E106" s="103"/>
      <c r="F106" s="73" t="s">
        <v>70</v>
      </c>
      <c r="G106" s="75"/>
    </row>
    <row r="107" spans="1:7" ht="25.75" x14ac:dyDescent="0.4">
      <c r="A107" s="102"/>
      <c r="B107" s="103"/>
      <c r="C107" s="103"/>
      <c r="D107" s="103"/>
      <c r="E107" s="103"/>
      <c r="F107" s="73" t="s">
        <v>71</v>
      </c>
      <c r="G107" s="75"/>
    </row>
    <row r="108" spans="1:7" ht="25.75" x14ac:dyDescent="0.4">
      <c r="A108" s="102"/>
      <c r="B108" s="103"/>
      <c r="C108" s="103"/>
      <c r="D108" s="103"/>
      <c r="E108" s="103"/>
      <c r="F108" s="73" t="s">
        <v>72</v>
      </c>
      <c r="G108" s="75"/>
    </row>
    <row r="109" spans="1:7" ht="15" thickBot="1" x14ac:dyDescent="0.45">
      <c r="A109" s="104"/>
      <c r="B109" s="105"/>
      <c r="C109" s="105"/>
      <c r="D109" s="105"/>
      <c r="E109" s="105"/>
      <c r="F109" s="73" t="s">
        <v>73</v>
      </c>
      <c r="G109" s="75"/>
    </row>
  </sheetData>
  <protectedRanges>
    <protectedRange sqref="C99:D99 C100:E103 G99:G109" name="Område1_1_1"/>
    <protectedRange sqref="A104" name="Område1_1_1_1"/>
    <protectedRange sqref="A1" name="Område1_1"/>
  </protectedRanges>
  <mergeCells count="22">
    <mergeCell ref="A99:B99"/>
    <mergeCell ref="C99:E99"/>
    <mergeCell ref="A100:B100"/>
    <mergeCell ref="C100:E100"/>
    <mergeCell ref="A101:B101"/>
    <mergeCell ref="C101:E101"/>
    <mergeCell ref="A102:B102"/>
    <mergeCell ref="C102:E102"/>
    <mergeCell ref="A103:B103"/>
    <mergeCell ref="C103:E103"/>
    <mergeCell ref="A104:E109"/>
    <mergeCell ref="A1:B2"/>
    <mergeCell ref="C1:G1"/>
    <mergeCell ref="C2:G2"/>
    <mergeCell ref="A98:E98"/>
    <mergeCell ref="F98:G98"/>
    <mergeCell ref="A3:G3"/>
    <mergeCell ref="A4:E4"/>
    <mergeCell ref="F4:G4"/>
    <mergeCell ref="A27:G27"/>
    <mergeCell ref="A50:G51"/>
    <mergeCell ref="A74:G75"/>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04917-4562-4B5F-A172-9935319AA242}">
  <dimension ref="A1:N85"/>
  <sheetViews>
    <sheetView tabSelected="1" topLeftCell="A70" zoomScaleNormal="100" workbookViewId="0">
      <selection activeCell="A67" sqref="A67:C67"/>
    </sheetView>
  </sheetViews>
  <sheetFormatPr defaultRowHeight="14.6" x14ac:dyDescent="0.4"/>
  <cols>
    <col min="1" max="1" width="4.3046875" bestFit="1" customWidth="1"/>
    <col min="2" max="2" width="52.84375" style="66" customWidth="1"/>
    <col min="3" max="3" width="36.84375" style="72" customWidth="1"/>
    <col min="5" max="5" width="14.69140625" customWidth="1"/>
    <col min="6" max="6" width="28" customWidth="1"/>
    <col min="7" max="7" width="11.3828125" bestFit="1" customWidth="1"/>
  </cols>
  <sheetData>
    <row r="1" spans="1:11" ht="34.950000000000003" customHeight="1" thickBot="1" x14ac:dyDescent="0.45">
      <c r="A1" s="76"/>
      <c r="B1" s="77"/>
      <c r="C1" s="80" t="s">
        <v>82</v>
      </c>
      <c r="D1" s="81"/>
      <c r="E1" s="81"/>
      <c r="F1" s="81"/>
      <c r="G1" s="82"/>
    </row>
    <row r="2" spans="1:11" ht="51" customHeight="1" thickBot="1" x14ac:dyDescent="0.45">
      <c r="A2" s="78"/>
      <c r="B2" s="79"/>
      <c r="C2" s="80" t="s">
        <v>1</v>
      </c>
      <c r="D2" s="81"/>
      <c r="E2" s="81"/>
      <c r="F2" s="81"/>
      <c r="G2" s="82"/>
    </row>
    <row r="3" spans="1:11" ht="52.2" customHeight="1" x14ac:dyDescent="0.4">
      <c r="A3" s="116" t="s">
        <v>83</v>
      </c>
      <c r="B3" s="117"/>
      <c r="C3" s="117"/>
      <c r="D3" s="117"/>
      <c r="E3" s="117"/>
      <c r="F3" s="117"/>
      <c r="G3" s="118"/>
    </row>
    <row r="4" spans="1:11" ht="18.45" x14ac:dyDescent="0.4">
      <c r="A4" s="91" t="s">
        <v>3</v>
      </c>
      <c r="B4" s="91"/>
      <c r="C4" s="91"/>
      <c r="D4" s="91"/>
      <c r="E4" s="91"/>
      <c r="F4" s="92" t="s">
        <v>4</v>
      </c>
      <c r="G4" s="92"/>
    </row>
    <row r="5" spans="1:11" ht="25.75" x14ac:dyDescent="0.4">
      <c r="A5" s="68" t="s">
        <v>5</v>
      </c>
      <c r="B5" s="68" t="s">
        <v>6</v>
      </c>
      <c r="C5" s="71" t="s">
        <v>7</v>
      </c>
      <c r="D5" s="69" t="s">
        <v>8</v>
      </c>
      <c r="E5" s="69" t="s">
        <v>9</v>
      </c>
      <c r="F5" s="69" t="s">
        <v>10</v>
      </c>
      <c r="G5" s="69" t="s">
        <v>11</v>
      </c>
    </row>
    <row r="6" spans="1:11" ht="198.65" customHeight="1" x14ac:dyDescent="0.4">
      <c r="A6" s="46">
        <v>1</v>
      </c>
      <c r="B6" s="51" t="s">
        <v>134</v>
      </c>
      <c r="C6" s="54" t="s">
        <v>12</v>
      </c>
      <c r="D6" s="62" t="s">
        <v>13</v>
      </c>
      <c r="E6" s="48">
        <v>2000</v>
      </c>
      <c r="F6" s="46"/>
      <c r="G6" s="46"/>
    </row>
    <row r="7" spans="1:11" ht="102" x14ac:dyDescent="0.4">
      <c r="A7" s="46">
        <v>2</v>
      </c>
      <c r="B7" s="63" t="s">
        <v>135</v>
      </c>
      <c r="C7" s="55" t="s">
        <v>14</v>
      </c>
      <c r="D7" s="62" t="s">
        <v>15</v>
      </c>
      <c r="E7" s="48">
        <v>3000</v>
      </c>
      <c r="F7" s="46"/>
      <c r="G7" s="46"/>
    </row>
    <row r="8" spans="1:11" ht="45.75" customHeight="1" x14ac:dyDescent="0.4">
      <c r="A8" s="46">
        <v>3</v>
      </c>
      <c r="B8" s="51" t="s">
        <v>153</v>
      </c>
      <c r="C8" s="54" t="s">
        <v>16</v>
      </c>
      <c r="D8" s="62" t="s">
        <v>17</v>
      </c>
      <c r="E8" s="48">
        <v>800</v>
      </c>
      <c r="F8" s="46"/>
      <c r="G8" s="46"/>
    </row>
    <row r="9" spans="1:11" ht="43.75" x14ac:dyDescent="0.4">
      <c r="A9" s="46">
        <v>4</v>
      </c>
      <c r="B9" s="50" t="s">
        <v>137</v>
      </c>
      <c r="C9" s="55" t="s">
        <v>18</v>
      </c>
      <c r="D9" s="62" t="s">
        <v>17</v>
      </c>
      <c r="E9" s="48">
        <v>250</v>
      </c>
      <c r="F9" s="46"/>
      <c r="G9" s="46"/>
    </row>
    <row r="10" spans="1:11" ht="43.75" x14ac:dyDescent="0.4">
      <c r="A10" s="46">
        <v>5</v>
      </c>
      <c r="B10" s="50" t="s">
        <v>138</v>
      </c>
      <c r="C10" s="55" t="s">
        <v>19</v>
      </c>
      <c r="D10" s="62" t="s">
        <v>20</v>
      </c>
      <c r="E10" s="47">
        <v>50</v>
      </c>
      <c r="F10" s="46"/>
      <c r="G10" s="46"/>
    </row>
    <row r="11" spans="1:11" ht="131.15" x14ac:dyDescent="0.4">
      <c r="A11" s="46">
        <v>6</v>
      </c>
      <c r="B11" s="51" t="s">
        <v>139</v>
      </c>
      <c r="C11" s="54" t="s">
        <v>21</v>
      </c>
      <c r="D11" s="62" t="s">
        <v>20</v>
      </c>
      <c r="E11" s="49">
        <v>200</v>
      </c>
      <c r="F11" s="46"/>
      <c r="G11" s="46"/>
    </row>
    <row r="12" spans="1:11" ht="102" x14ac:dyDescent="0.4">
      <c r="A12" s="46">
        <v>7</v>
      </c>
      <c r="B12" s="51" t="s">
        <v>140</v>
      </c>
      <c r="C12" s="54" t="s">
        <v>22</v>
      </c>
      <c r="D12" s="62" t="s">
        <v>23</v>
      </c>
      <c r="E12" s="49">
        <v>10</v>
      </c>
      <c r="F12" s="46"/>
      <c r="G12" s="46"/>
      <c r="H12" s="45"/>
      <c r="I12" s="45"/>
      <c r="J12" s="45"/>
      <c r="K12" s="45"/>
    </row>
    <row r="13" spans="1:11" ht="29.15" x14ac:dyDescent="0.4">
      <c r="A13" s="46">
        <v>8</v>
      </c>
      <c r="B13" s="51" t="s">
        <v>141</v>
      </c>
      <c r="C13" s="54" t="s">
        <v>24</v>
      </c>
      <c r="D13" s="62" t="s">
        <v>25</v>
      </c>
      <c r="E13" s="49">
        <v>50</v>
      </c>
      <c r="F13" s="46"/>
      <c r="G13" s="46"/>
      <c r="H13" s="45"/>
      <c r="I13" s="45"/>
      <c r="J13" s="45"/>
      <c r="K13" s="45"/>
    </row>
    <row r="14" spans="1:11" ht="29.15" x14ac:dyDescent="0.4">
      <c r="A14" s="46">
        <v>9</v>
      </c>
      <c r="B14" s="50" t="s">
        <v>142</v>
      </c>
      <c r="C14" s="56" t="s">
        <v>26</v>
      </c>
      <c r="D14" s="62" t="s">
        <v>25</v>
      </c>
      <c r="E14" s="49">
        <v>60</v>
      </c>
      <c r="F14" s="46"/>
      <c r="G14" s="46"/>
    </row>
    <row r="15" spans="1:11" ht="131.15" x14ac:dyDescent="0.4">
      <c r="A15" s="46">
        <v>10</v>
      </c>
      <c r="B15" s="51" t="s">
        <v>143</v>
      </c>
      <c r="C15" s="54" t="s">
        <v>27</v>
      </c>
      <c r="D15" s="62" t="s">
        <v>20</v>
      </c>
      <c r="E15" s="49">
        <v>400</v>
      </c>
      <c r="F15" s="46"/>
      <c r="G15" s="46"/>
    </row>
    <row r="16" spans="1:11" ht="189.45" x14ac:dyDescent="0.4">
      <c r="A16" s="46">
        <v>11</v>
      </c>
      <c r="B16" s="50" t="s">
        <v>144</v>
      </c>
      <c r="C16" s="56" t="s">
        <v>28</v>
      </c>
      <c r="D16" s="62" t="s">
        <v>29</v>
      </c>
      <c r="E16" s="49">
        <v>12</v>
      </c>
      <c r="F16" s="46"/>
      <c r="G16" s="46"/>
    </row>
    <row r="17" spans="1:14" ht="102" x14ac:dyDescent="0.4">
      <c r="A17" s="46">
        <v>12</v>
      </c>
      <c r="B17" s="52" t="s">
        <v>145</v>
      </c>
      <c r="C17" s="56" t="s">
        <v>30</v>
      </c>
      <c r="D17" s="62" t="s">
        <v>31</v>
      </c>
      <c r="E17" s="49">
        <v>30</v>
      </c>
      <c r="F17" s="46"/>
      <c r="G17" s="46"/>
    </row>
    <row r="18" spans="1:14" ht="102" x14ac:dyDescent="0.4">
      <c r="A18" s="46">
        <v>13</v>
      </c>
      <c r="B18" s="52" t="s">
        <v>145</v>
      </c>
      <c r="C18" s="57" t="s">
        <v>32</v>
      </c>
      <c r="D18" s="62" t="s">
        <v>33</v>
      </c>
      <c r="E18" s="49">
        <v>12000</v>
      </c>
      <c r="F18" s="46"/>
      <c r="G18" s="46"/>
    </row>
    <row r="19" spans="1:14" ht="102" x14ac:dyDescent="0.4">
      <c r="A19" s="46">
        <v>14</v>
      </c>
      <c r="B19" s="53" t="s">
        <v>147</v>
      </c>
      <c r="C19" s="57" t="s">
        <v>34</v>
      </c>
      <c r="D19" s="62" t="s">
        <v>33</v>
      </c>
      <c r="E19" s="49">
        <v>600</v>
      </c>
      <c r="F19" s="46"/>
      <c r="G19" s="46"/>
    </row>
    <row r="20" spans="1:14" ht="72.900000000000006" x14ac:dyDescent="0.4">
      <c r="A20" s="46">
        <v>15</v>
      </c>
      <c r="B20" s="65" t="s">
        <v>154</v>
      </c>
      <c r="C20" s="131" t="s">
        <v>155</v>
      </c>
      <c r="D20" s="62" t="s">
        <v>33</v>
      </c>
      <c r="E20" s="49">
        <v>3500</v>
      </c>
      <c r="F20" s="46"/>
      <c r="G20" s="46"/>
    </row>
    <row r="21" spans="1:14" ht="189.45" x14ac:dyDescent="0.4">
      <c r="A21" s="46">
        <v>16</v>
      </c>
      <c r="B21" s="53" t="s">
        <v>35</v>
      </c>
      <c r="C21" s="59" t="s">
        <v>36</v>
      </c>
      <c r="D21" s="62" t="s">
        <v>37</v>
      </c>
      <c r="E21" s="49">
        <v>5000</v>
      </c>
      <c r="F21" s="46"/>
      <c r="G21" s="46"/>
    </row>
    <row r="22" spans="1:14" ht="189.45" x14ac:dyDescent="0.4">
      <c r="A22" s="46">
        <v>17</v>
      </c>
      <c r="B22" s="53" t="s">
        <v>38</v>
      </c>
      <c r="C22" s="59" t="s">
        <v>39</v>
      </c>
      <c r="D22" s="62" t="s">
        <v>37</v>
      </c>
      <c r="E22" s="49">
        <v>5000</v>
      </c>
      <c r="F22" s="46"/>
      <c r="G22" s="46"/>
    </row>
    <row r="23" spans="1:14" ht="102" x14ac:dyDescent="0.4">
      <c r="A23" s="46">
        <v>18</v>
      </c>
      <c r="B23" s="53" t="s">
        <v>148</v>
      </c>
      <c r="C23" s="59" t="s">
        <v>40</v>
      </c>
      <c r="D23" s="62" t="s">
        <v>15</v>
      </c>
      <c r="E23" s="49">
        <v>12</v>
      </c>
      <c r="F23" s="46"/>
      <c r="G23" s="46"/>
      <c r="I23" s="45"/>
      <c r="J23" s="45"/>
      <c r="K23" s="45"/>
      <c r="L23" s="45"/>
      <c r="M23" s="45"/>
      <c r="N23" s="45"/>
    </row>
    <row r="24" spans="1:14" ht="58.3" x14ac:dyDescent="0.4">
      <c r="A24" s="46">
        <v>19</v>
      </c>
      <c r="B24" s="53" t="s">
        <v>149</v>
      </c>
      <c r="C24" s="59" t="s">
        <v>41</v>
      </c>
      <c r="D24" s="62" t="s">
        <v>20</v>
      </c>
      <c r="E24" s="49">
        <v>15</v>
      </c>
      <c r="F24" s="46"/>
      <c r="G24" s="46"/>
      <c r="I24" s="45"/>
      <c r="J24" s="45"/>
      <c r="K24" s="45"/>
      <c r="L24" s="45"/>
      <c r="M24" s="45"/>
      <c r="N24" s="45"/>
    </row>
    <row r="25" spans="1:14" ht="72.900000000000006" x14ac:dyDescent="0.4">
      <c r="A25" s="46">
        <v>20</v>
      </c>
      <c r="B25" s="53" t="s">
        <v>150</v>
      </c>
      <c r="C25" s="59" t="s">
        <v>42</v>
      </c>
      <c r="D25" s="62" t="s">
        <v>43</v>
      </c>
      <c r="E25" s="49">
        <v>50</v>
      </c>
      <c r="F25" s="46"/>
      <c r="G25" s="46"/>
      <c r="I25" s="45"/>
      <c r="J25" s="45"/>
      <c r="K25" s="45"/>
      <c r="L25" s="45"/>
      <c r="M25" s="45"/>
      <c r="N25" s="45"/>
    </row>
    <row r="26" spans="1:14" ht="73.3" thickBot="1" x14ac:dyDescent="0.45">
      <c r="A26" s="46">
        <v>21</v>
      </c>
      <c r="B26" s="53" t="s">
        <v>151</v>
      </c>
      <c r="C26" s="59" t="s">
        <v>44</v>
      </c>
      <c r="D26" s="62" t="s">
        <v>43</v>
      </c>
      <c r="E26" s="49">
        <v>60</v>
      </c>
      <c r="F26" s="46"/>
      <c r="G26" s="46"/>
    </row>
    <row r="27" spans="1:14" ht="50.5" customHeight="1" x14ac:dyDescent="0.4">
      <c r="A27" s="88" t="s">
        <v>84</v>
      </c>
      <c r="B27" s="89"/>
      <c r="C27" s="89"/>
      <c r="D27" s="89"/>
      <c r="E27" s="89"/>
      <c r="F27" s="89"/>
      <c r="G27" s="90"/>
    </row>
    <row r="28" spans="1:14" ht="26.15" thickBot="1" x14ac:dyDescent="0.45">
      <c r="A28" s="68" t="s">
        <v>5</v>
      </c>
      <c r="B28" s="68" t="s">
        <v>6</v>
      </c>
      <c r="C28" s="71" t="s">
        <v>7</v>
      </c>
      <c r="D28" s="69" t="s">
        <v>8</v>
      </c>
      <c r="E28" s="69" t="s">
        <v>9</v>
      </c>
      <c r="F28" s="69" t="s">
        <v>10</v>
      </c>
      <c r="G28" s="69" t="s">
        <v>11</v>
      </c>
    </row>
    <row r="29" spans="1:14" ht="189.45" x14ac:dyDescent="0.4">
      <c r="A29" s="46">
        <v>1</v>
      </c>
      <c r="B29" s="51" t="s">
        <v>134</v>
      </c>
      <c r="C29" s="54" t="s">
        <v>12</v>
      </c>
      <c r="D29" s="60" t="s">
        <v>13</v>
      </c>
      <c r="E29" s="61">
        <v>2000</v>
      </c>
      <c r="F29" s="46"/>
      <c r="G29" s="46"/>
    </row>
    <row r="30" spans="1:14" ht="102" x14ac:dyDescent="0.4">
      <c r="A30" s="46">
        <v>2</v>
      </c>
      <c r="B30" s="63" t="s">
        <v>135</v>
      </c>
      <c r="C30" s="55" t="s">
        <v>14</v>
      </c>
      <c r="D30" s="62" t="s">
        <v>15</v>
      </c>
      <c r="E30" s="48">
        <v>3000</v>
      </c>
      <c r="F30" s="46"/>
      <c r="G30" s="46"/>
    </row>
    <row r="31" spans="1:14" ht="145.75" x14ac:dyDescent="0.4">
      <c r="A31" s="46">
        <v>3</v>
      </c>
      <c r="B31" s="51" t="s">
        <v>153</v>
      </c>
      <c r="C31" s="54" t="s">
        <v>16</v>
      </c>
      <c r="D31" s="62" t="s">
        <v>17</v>
      </c>
      <c r="E31" s="48">
        <v>800</v>
      </c>
      <c r="F31" s="46"/>
      <c r="G31" s="46"/>
    </row>
    <row r="32" spans="1:14" ht="43.75" x14ac:dyDescent="0.4">
      <c r="A32" s="46">
        <v>4</v>
      </c>
      <c r="B32" s="50" t="s">
        <v>137</v>
      </c>
      <c r="C32" s="55" t="s">
        <v>18</v>
      </c>
      <c r="D32" s="62" t="s">
        <v>17</v>
      </c>
      <c r="E32" s="48">
        <v>250</v>
      </c>
      <c r="F32" s="46"/>
      <c r="G32" s="46"/>
    </row>
    <row r="33" spans="1:7" ht="43.75" x14ac:dyDescent="0.4">
      <c r="A33" s="46">
        <v>5</v>
      </c>
      <c r="B33" s="50" t="s">
        <v>138</v>
      </c>
      <c r="C33" s="55" t="s">
        <v>19</v>
      </c>
      <c r="D33" s="62" t="s">
        <v>20</v>
      </c>
      <c r="E33" s="47">
        <v>50</v>
      </c>
      <c r="F33" s="46"/>
      <c r="G33" s="46"/>
    </row>
    <row r="34" spans="1:7" ht="131.15" x14ac:dyDescent="0.4">
      <c r="A34" s="46">
        <v>6</v>
      </c>
      <c r="B34" s="51" t="s">
        <v>139</v>
      </c>
      <c r="C34" s="54" t="s">
        <v>21</v>
      </c>
      <c r="D34" s="62" t="s">
        <v>20</v>
      </c>
      <c r="E34" s="49">
        <v>200</v>
      </c>
      <c r="F34" s="46"/>
      <c r="G34" s="46"/>
    </row>
    <row r="35" spans="1:7" ht="102" x14ac:dyDescent="0.4">
      <c r="A35" s="46">
        <v>7</v>
      </c>
      <c r="B35" s="51" t="s">
        <v>140</v>
      </c>
      <c r="C35" s="54" t="s">
        <v>22</v>
      </c>
      <c r="D35" s="62" t="s">
        <v>23</v>
      </c>
      <c r="E35" s="49">
        <v>10</v>
      </c>
      <c r="F35" s="46"/>
      <c r="G35" s="46"/>
    </row>
    <row r="36" spans="1:7" ht="29.15" x14ac:dyDescent="0.4">
      <c r="A36" s="46">
        <v>8</v>
      </c>
      <c r="B36" s="51" t="s">
        <v>141</v>
      </c>
      <c r="C36" s="54" t="s">
        <v>24</v>
      </c>
      <c r="D36" s="62" t="s">
        <v>25</v>
      </c>
      <c r="E36" s="49">
        <v>50</v>
      </c>
      <c r="F36" s="46"/>
      <c r="G36" s="46"/>
    </row>
    <row r="37" spans="1:7" ht="29.15" x14ac:dyDescent="0.4">
      <c r="A37" s="46">
        <v>9</v>
      </c>
      <c r="B37" s="50" t="s">
        <v>142</v>
      </c>
      <c r="C37" s="56" t="s">
        <v>26</v>
      </c>
      <c r="D37" s="62" t="s">
        <v>25</v>
      </c>
      <c r="E37" s="49">
        <v>60</v>
      </c>
      <c r="F37" s="46"/>
      <c r="G37" s="46"/>
    </row>
    <row r="38" spans="1:7" ht="131.15" x14ac:dyDescent="0.4">
      <c r="A38" s="46">
        <v>10</v>
      </c>
      <c r="B38" s="51" t="s">
        <v>143</v>
      </c>
      <c r="C38" s="54" t="s">
        <v>27</v>
      </c>
      <c r="D38" s="62" t="s">
        <v>20</v>
      </c>
      <c r="E38" s="49">
        <v>400</v>
      </c>
      <c r="F38" s="46"/>
      <c r="G38" s="46"/>
    </row>
    <row r="39" spans="1:7" ht="189.45" x14ac:dyDescent="0.4">
      <c r="A39" s="46">
        <v>11</v>
      </c>
      <c r="B39" s="50" t="s">
        <v>144</v>
      </c>
      <c r="C39" s="56" t="s">
        <v>28</v>
      </c>
      <c r="D39" s="62" t="s">
        <v>29</v>
      </c>
      <c r="E39" s="49">
        <v>12</v>
      </c>
      <c r="F39" s="46"/>
      <c r="G39" s="46"/>
    </row>
    <row r="40" spans="1:7" ht="102" x14ac:dyDescent="0.4">
      <c r="A40" s="46">
        <v>12</v>
      </c>
      <c r="B40" s="52" t="s">
        <v>145</v>
      </c>
      <c r="C40" s="56" t="s">
        <v>30</v>
      </c>
      <c r="D40" s="62" t="s">
        <v>31</v>
      </c>
      <c r="E40" s="49">
        <v>30</v>
      </c>
      <c r="F40" s="46"/>
      <c r="G40" s="46"/>
    </row>
    <row r="41" spans="1:7" ht="102" x14ac:dyDescent="0.4">
      <c r="A41" s="46">
        <v>13</v>
      </c>
      <c r="B41" s="53" t="s">
        <v>146</v>
      </c>
      <c r="C41" s="57" t="s">
        <v>32</v>
      </c>
      <c r="D41" s="62" t="s">
        <v>33</v>
      </c>
      <c r="E41" s="49">
        <v>12000</v>
      </c>
      <c r="F41" s="46"/>
      <c r="G41" s="46"/>
    </row>
    <row r="42" spans="1:7" ht="102" x14ac:dyDescent="0.4">
      <c r="A42" s="46">
        <v>14</v>
      </c>
      <c r="B42" s="53" t="s">
        <v>147</v>
      </c>
      <c r="C42" s="57" t="s">
        <v>34</v>
      </c>
      <c r="D42" s="62" t="s">
        <v>33</v>
      </c>
      <c r="E42" s="49">
        <v>600</v>
      </c>
      <c r="F42" s="46"/>
      <c r="G42" s="46"/>
    </row>
    <row r="43" spans="1:7" ht="72.900000000000006" x14ac:dyDescent="0.4">
      <c r="A43" s="46">
        <v>15</v>
      </c>
      <c r="B43" s="65" t="s">
        <v>154</v>
      </c>
      <c r="C43" s="131" t="s">
        <v>155</v>
      </c>
      <c r="D43" s="62" t="s">
        <v>33</v>
      </c>
      <c r="E43" s="49">
        <v>3500</v>
      </c>
      <c r="F43" s="46"/>
      <c r="G43" s="46"/>
    </row>
    <row r="44" spans="1:7" ht="189.45" x14ac:dyDescent="0.4">
      <c r="A44" s="46">
        <v>16</v>
      </c>
      <c r="B44" s="53" t="s">
        <v>35</v>
      </c>
      <c r="C44" s="59" t="s">
        <v>36</v>
      </c>
      <c r="D44" s="62" t="s">
        <v>37</v>
      </c>
      <c r="E44" s="49">
        <v>5000</v>
      </c>
      <c r="F44" s="46"/>
      <c r="G44" s="46"/>
    </row>
    <row r="45" spans="1:7" ht="189.45" x14ac:dyDescent="0.4">
      <c r="A45" s="46">
        <v>17</v>
      </c>
      <c r="B45" s="53" t="s">
        <v>38</v>
      </c>
      <c r="C45" s="59" t="s">
        <v>39</v>
      </c>
      <c r="D45" s="62" t="s">
        <v>37</v>
      </c>
      <c r="E45" s="49">
        <v>5000</v>
      </c>
      <c r="F45" s="46"/>
      <c r="G45" s="46"/>
    </row>
    <row r="46" spans="1:7" ht="102" x14ac:dyDescent="0.4">
      <c r="A46" s="46">
        <v>18</v>
      </c>
      <c r="B46" s="53" t="s">
        <v>148</v>
      </c>
      <c r="C46" s="59" t="s">
        <v>40</v>
      </c>
      <c r="D46" s="62" t="s">
        <v>15</v>
      </c>
      <c r="E46" s="49">
        <v>12</v>
      </c>
      <c r="F46" s="46"/>
      <c r="G46" s="46"/>
    </row>
    <row r="47" spans="1:7" ht="58.3" x14ac:dyDescent="0.4">
      <c r="A47" s="46">
        <v>19</v>
      </c>
      <c r="B47" s="53" t="s">
        <v>149</v>
      </c>
      <c r="C47" s="59" t="s">
        <v>41</v>
      </c>
      <c r="D47" s="62" t="s">
        <v>20</v>
      </c>
      <c r="E47" s="49">
        <v>15</v>
      </c>
      <c r="F47" s="46"/>
      <c r="G47" s="46"/>
    </row>
    <row r="48" spans="1:7" ht="72.900000000000006" x14ac:dyDescent="0.4">
      <c r="A48" s="46">
        <v>20</v>
      </c>
      <c r="B48" s="53" t="s">
        <v>150</v>
      </c>
      <c r="C48" s="59" t="s">
        <v>42</v>
      </c>
      <c r="D48" s="62" t="s">
        <v>43</v>
      </c>
      <c r="E48" s="49">
        <v>50</v>
      </c>
      <c r="F48" s="46"/>
      <c r="G48" s="46"/>
    </row>
    <row r="49" spans="1:7" ht="72.900000000000006" x14ac:dyDescent="0.4">
      <c r="A49" s="46">
        <v>21</v>
      </c>
      <c r="B49" s="53" t="s">
        <v>151</v>
      </c>
      <c r="C49" s="59" t="s">
        <v>44</v>
      </c>
      <c r="D49" s="62" t="s">
        <v>43</v>
      </c>
      <c r="E49" s="49">
        <v>60</v>
      </c>
      <c r="F49" s="46"/>
      <c r="G49" s="46"/>
    </row>
    <row r="50" spans="1:7" x14ac:dyDescent="0.4">
      <c r="A50" s="115" t="s">
        <v>85</v>
      </c>
      <c r="B50" s="115"/>
      <c r="C50" s="115"/>
      <c r="D50" s="115"/>
      <c r="E50" s="115"/>
      <c r="F50" s="115"/>
      <c r="G50" s="115"/>
    </row>
    <row r="51" spans="1:7" x14ac:dyDescent="0.4">
      <c r="A51" s="115"/>
      <c r="B51" s="115"/>
      <c r="C51" s="115"/>
      <c r="D51" s="115"/>
      <c r="E51" s="115"/>
      <c r="F51" s="115"/>
      <c r="G51" s="115"/>
    </row>
    <row r="52" spans="1:7" ht="29.6" thickBot="1" x14ac:dyDescent="0.45">
      <c r="A52" s="67" t="s">
        <v>5</v>
      </c>
      <c r="B52" s="67" t="s">
        <v>6</v>
      </c>
      <c r="C52" s="70" t="s">
        <v>7</v>
      </c>
      <c r="D52" s="70" t="s">
        <v>8</v>
      </c>
      <c r="E52" s="70" t="s">
        <v>9</v>
      </c>
      <c r="F52" s="70" t="s">
        <v>10</v>
      </c>
      <c r="G52" s="70" t="s">
        <v>11</v>
      </c>
    </row>
    <row r="53" spans="1:7" ht="189.45" x14ac:dyDescent="0.4">
      <c r="A53" s="46">
        <v>1</v>
      </c>
      <c r="B53" s="51" t="s">
        <v>134</v>
      </c>
      <c r="C53" s="54" t="s">
        <v>12</v>
      </c>
      <c r="D53" s="60" t="s">
        <v>13</v>
      </c>
      <c r="E53" s="61">
        <v>2000</v>
      </c>
      <c r="F53" s="46"/>
      <c r="G53" s="46"/>
    </row>
    <row r="54" spans="1:7" ht="102" x14ac:dyDescent="0.4">
      <c r="A54" s="46">
        <v>2</v>
      </c>
      <c r="B54" s="63" t="s">
        <v>135</v>
      </c>
      <c r="C54" s="55" t="s">
        <v>14</v>
      </c>
      <c r="D54" s="62" t="s">
        <v>15</v>
      </c>
      <c r="E54" s="48">
        <v>3000</v>
      </c>
      <c r="F54" s="46"/>
      <c r="G54" s="46"/>
    </row>
    <row r="55" spans="1:7" ht="145.75" x14ac:dyDescent="0.4">
      <c r="A55" s="46">
        <v>3</v>
      </c>
      <c r="B55" s="51" t="s">
        <v>153</v>
      </c>
      <c r="C55" s="54" t="s">
        <v>16</v>
      </c>
      <c r="D55" s="62" t="s">
        <v>17</v>
      </c>
      <c r="E55" s="48">
        <v>800</v>
      </c>
      <c r="F55" s="46"/>
      <c r="G55" s="46"/>
    </row>
    <row r="56" spans="1:7" ht="43.75" x14ac:dyDescent="0.4">
      <c r="A56" s="46">
        <v>4</v>
      </c>
      <c r="B56" s="50" t="s">
        <v>137</v>
      </c>
      <c r="C56" s="55" t="s">
        <v>18</v>
      </c>
      <c r="D56" s="62" t="s">
        <v>17</v>
      </c>
      <c r="E56" s="48">
        <v>250</v>
      </c>
      <c r="F56" s="46"/>
      <c r="G56" s="46"/>
    </row>
    <row r="57" spans="1:7" ht="43.75" x14ac:dyDescent="0.4">
      <c r="A57" s="46">
        <v>5</v>
      </c>
      <c r="B57" s="50" t="s">
        <v>138</v>
      </c>
      <c r="C57" s="55" t="s">
        <v>19</v>
      </c>
      <c r="D57" s="62" t="s">
        <v>20</v>
      </c>
      <c r="E57" s="47">
        <v>50</v>
      </c>
      <c r="F57" s="46"/>
      <c r="G57" s="46"/>
    </row>
    <row r="58" spans="1:7" ht="131.15" x14ac:dyDescent="0.4">
      <c r="A58" s="46">
        <v>6</v>
      </c>
      <c r="B58" s="51" t="s">
        <v>139</v>
      </c>
      <c r="C58" s="54" t="s">
        <v>21</v>
      </c>
      <c r="D58" s="62" t="s">
        <v>20</v>
      </c>
      <c r="E58" s="49">
        <v>200</v>
      </c>
      <c r="F58" s="46"/>
      <c r="G58" s="46"/>
    </row>
    <row r="59" spans="1:7" ht="102" x14ac:dyDescent="0.4">
      <c r="A59" s="46">
        <v>7</v>
      </c>
      <c r="B59" s="51" t="s">
        <v>140</v>
      </c>
      <c r="C59" s="54" t="s">
        <v>22</v>
      </c>
      <c r="D59" s="62" t="s">
        <v>23</v>
      </c>
      <c r="E59" s="49">
        <v>10</v>
      </c>
      <c r="F59" s="46"/>
      <c r="G59" s="46"/>
    </row>
    <row r="60" spans="1:7" ht="29.15" x14ac:dyDescent="0.4">
      <c r="A60" s="46">
        <v>8</v>
      </c>
      <c r="B60" s="51" t="s">
        <v>141</v>
      </c>
      <c r="C60" s="54" t="s">
        <v>24</v>
      </c>
      <c r="D60" s="62" t="s">
        <v>25</v>
      </c>
      <c r="E60" s="49">
        <v>50</v>
      </c>
      <c r="F60" s="46"/>
      <c r="G60" s="46"/>
    </row>
    <row r="61" spans="1:7" ht="29.15" x14ac:dyDescent="0.4">
      <c r="A61" s="46">
        <v>9</v>
      </c>
      <c r="B61" s="50" t="s">
        <v>142</v>
      </c>
      <c r="C61" s="56" t="s">
        <v>26</v>
      </c>
      <c r="D61" s="62" t="s">
        <v>25</v>
      </c>
      <c r="E61" s="49">
        <v>60</v>
      </c>
      <c r="F61" s="46"/>
      <c r="G61" s="46"/>
    </row>
    <row r="62" spans="1:7" ht="131.15" x14ac:dyDescent="0.4">
      <c r="A62" s="46">
        <v>10</v>
      </c>
      <c r="B62" s="51" t="s">
        <v>143</v>
      </c>
      <c r="C62" s="54" t="s">
        <v>27</v>
      </c>
      <c r="D62" s="62" t="s">
        <v>20</v>
      </c>
      <c r="E62" s="49">
        <v>400</v>
      </c>
      <c r="F62" s="46"/>
      <c r="G62" s="46"/>
    </row>
    <row r="63" spans="1:7" ht="189.45" x14ac:dyDescent="0.4">
      <c r="A63" s="46">
        <v>11</v>
      </c>
      <c r="B63" s="50" t="s">
        <v>144</v>
      </c>
      <c r="C63" s="56" t="s">
        <v>28</v>
      </c>
      <c r="D63" s="62" t="s">
        <v>29</v>
      </c>
      <c r="E63" s="49">
        <v>12</v>
      </c>
      <c r="F63" s="46"/>
      <c r="G63" s="46"/>
    </row>
    <row r="64" spans="1:7" ht="102" x14ac:dyDescent="0.4">
      <c r="A64" s="46">
        <v>12</v>
      </c>
      <c r="B64" s="52" t="s">
        <v>145</v>
      </c>
      <c r="C64" s="56" t="s">
        <v>30</v>
      </c>
      <c r="D64" s="62" t="s">
        <v>31</v>
      </c>
      <c r="E64" s="49">
        <v>30</v>
      </c>
      <c r="F64" s="46"/>
      <c r="G64" s="46"/>
    </row>
    <row r="65" spans="1:7" ht="102" x14ac:dyDescent="0.4">
      <c r="A65" s="46">
        <v>13</v>
      </c>
      <c r="B65" s="53" t="s">
        <v>146</v>
      </c>
      <c r="C65" s="57" t="s">
        <v>32</v>
      </c>
      <c r="D65" s="62" t="s">
        <v>33</v>
      </c>
      <c r="E65" s="49">
        <v>12000</v>
      </c>
      <c r="F65" s="46"/>
      <c r="G65" s="46"/>
    </row>
    <row r="66" spans="1:7" ht="102" x14ac:dyDescent="0.4">
      <c r="A66" s="46">
        <v>14</v>
      </c>
      <c r="B66" s="53" t="s">
        <v>147</v>
      </c>
      <c r="C66" s="57" t="s">
        <v>34</v>
      </c>
      <c r="D66" s="62" t="s">
        <v>33</v>
      </c>
      <c r="E66" s="49">
        <v>600</v>
      </c>
      <c r="F66" s="46"/>
      <c r="G66" s="46"/>
    </row>
    <row r="67" spans="1:7" ht="72.900000000000006" x14ac:dyDescent="0.4">
      <c r="A67" s="46">
        <v>15</v>
      </c>
      <c r="B67" s="65" t="s">
        <v>154</v>
      </c>
      <c r="C67" s="131" t="s">
        <v>155</v>
      </c>
      <c r="D67" s="62" t="s">
        <v>33</v>
      </c>
      <c r="E67" s="49">
        <v>3500</v>
      </c>
      <c r="F67" s="46"/>
      <c r="G67" s="46"/>
    </row>
    <row r="68" spans="1:7" ht="189.45" x14ac:dyDescent="0.4">
      <c r="A68" s="46">
        <v>16</v>
      </c>
      <c r="B68" s="53" t="s">
        <v>35</v>
      </c>
      <c r="C68" s="59" t="s">
        <v>36</v>
      </c>
      <c r="D68" s="62" t="s">
        <v>37</v>
      </c>
      <c r="E68" s="49">
        <v>5000</v>
      </c>
      <c r="F68" s="46"/>
      <c r="G68" s="46"/>
    </row>
    <row r="69" spans="1:7" ht="189.45" x14ac:dyDescent="0.4">
      <c r="A69" s="46">
        <v>17</v>
      </c>
      <c r="B69" s="53" t="s">
        <v>38</v>
      </c>
      <c r="C69" s="59" t="s">
        <v>39</v>
      </c>
      <c r="D69" s="62" t="s">
        <v>37</v>
      </c>
      <c r="E69" s="49">
        <v>5000</v>
      </c>
      <c r="F69" s="46"/>
      <c r="G69" s="46"/>
    </row>
    <row r="70" spans="1:7" ht="102" x14ac:dyDescent="0.4">
      <c r="A70" s="46">
        <v>18</v>
      </c>
      <c r="B70" s="53" t="s">
        <v>148</v>
      </c>
      <c r="C70" s="59" t="s">
        <v>40</v>
      </c>
      <c r="D70" s="62" t="s">
        <v>15</v>
      </c>
      <c r="E70" s="49">
        <v>12</v>
      </c>
      <c r="F70" s="46"/>
      <c r="G70" s="46"/>
    </row>
    <row r="71" spans="1:7" ht="58.3" x14ac:dyDescent="0.4">
      <c r="A71" s="46">
        <v>19</v>
      </c>
      <c r="B71" s="53" t="s">
        <v>149</v>
      </c>
      <c r="C71" s="59" t="s">
        <v>41</v>
      </c>
      <c r="D71" s="62" t="s">
        <v>20</v>
      </c>
      <c r="E71" s="49">
        <v>20</v>
      </c>
      <c r="F71" s="46"/>
      <c r="G71" s="46"/>
    </row>
    <row r="72" spans="1:7" ht="72.900000000000006" x14ac:dyDescent="0.4">
      <c r="A72" s="46">
        <v>20</v>
      </c>
      <c r="B72" s="53" t="s">
        <v>150</v>
      </c>
      <c r="C72" s="59" t="s">
        <v>42</v>
      </c>
      <c r="D72" s="62" t="s">
        <v>43</v>
      </c>
      <c r="E72" s="49">
        <v>50</v>
      </c>
      <c r="F72" s="46"/>
      <c r="G72" s="46"/>
    </row>
    <row r="73" spans="1:7" ht="72.900000000000006" x14ac:dyDescent="0.4">
      <c r="A73" s="46">
        <v>21</v>
      </c>
      <c r="B73" s="53" t="s">
        <v>151</v>
      </c>
      <c r="C73" s="59" t="s">
        <v>44</v>
      </c>
      <c r="D73" s="62" t="s">
        <v>43</v>
      </c>
      <c r="E73" s="49">
        <v>60</v>
      </c>
      <c r="F73" s="46"/>
      <c r="G73" s="46"/>
    </row>
    <row r="74" spans="1:7" ht="18.899999999999999" thickBot="1" x14ac:dyDescent="0.45">
      <c r="A74" s="83" t="s">
        <v>48</v>
      </c>
      <c r="B74" s="84"/>
      <c r="C74" s="84"/>
      <c r="D74" s="84"/>
      <c r="E74" s="85"/>
      <c r="F74" s="86" t="s">
        <v>49</v>
      </c>
      <c r="G74" s="87"/>
    </row>
    <row r="75" spans="1:7" ht="38.6" x14ac:dyDescent="0.4">
      <c r="A75" s="106" t="s">
        <v>50</v>
      </c>
      <c r="B75" s="107"/>
      <c r="C75" s="108" t="s">
        <v>51</v>
      </c>
      <c r="D75" s="109"/>
      <c r="E75" s="109"/>
      <c r="F75" s="73" t="s">
        <v>52</v>
      </c>
      <c r="G75" s="74"/>
    </row>
    <row r="76" spans="1:7" ht="25.75" x14ac:dyDescent="0.4">
      <c r="A76" s="96" t="s">
        <v>53</v>
      </c>
      <c r="B76" s="97"/>
      <c r="C76" s="98" t="s">
        <v>54</v>
      </c>
      <c r="D76" s="99"/>
      <c r="E76" s="99" t="s">
        <v>55</v>
      </c>
      <c r="F76" s="73" t="s">
        <v>56</v>
      </c>
      <c r="G76" s="74"/>
    </row>
    <row r="77" spans="1:7" ht="25.75" x14ac:dyDescent="0.4">
      <c r="A77" s="96" t="s">
        <v>57</v>
      </c>
      <c r="B77" s="97"/>
      <c r="C77" s="98" t="s">
        <v>58</v>
      </c>
      <c r="D77" s="99"/>
      <c r="E77" s="99"/>
      <c r="F77" s="73" t="s">
        <v>59</v>
      </c>
      <c r="G77" s="74"/>
    </row>
    <row r="78" spans="1:7" ht="25.75" x14ac:dyDescent="0.4">
      <c r="A78" s="96" t="s">
        <v>60</v>
      </c>
      <c r="B78" s="97"/>
      <c r="C78" s="98" t="s">
        <v>61</v>
      </c>
      <c r="D78" s="99"/>
      <c r="E78" s="99">
        <v>30</v>
      </c>
      <c r="F78" s="73" t="s">
        <v>62</v>
      </c>
      <c r="G78" s="74"/>
    </row>
    <row r="79" spans="1:7" ht="25.75" x14ac:dyDescent="0.4">
      <c r="A79" s="96" t="s">
        <v>63</v>
      </c>
      <c r="B79" s="97"/>
      <c r="C79" s="98" t="s">
        <v>64</v>
      </c>
      <c r="D79" s="99"/>
      <c r="E79" s="99" t="s">
        <v>65</v>
      </c>
      <c r="F79" s="73" t="s">
        <v>66</v>
      </c>
      <c r="G79" s="74"/>
    </row>
    <row r="80" spans="1:7" ht="25.75" x14ac:dyDescent="0.4">
      <c r="A80" s="100" t="s">
        <v>67</v>
      </c>
      <c r="B80" s="101"/>
      <c r="C80" s="101"/>
      <c r="D80" s="101"/>
      <c r="E80" s="101"/>
      <c r="F80" s="73" t="s">
        <v>68</v>
      </c>
      <c r="G80" s="75"/>
    </row>
    <row r="81" spans="1:7" ht="38.6" x14ac:dyDescent="0.4">
      <c r="A81" s="102"/>
      <c r="B81" s="103"/>
      <c r="C81" s="103"/>
      <c r="D81" s="103"/>
      <c r="E81" s="103"/>
      <c r="F81" s="73" t="s">
        <v>69</v>
      </c>
      <c r="G81" s="75"/>
    </row>
    <row r="82" spans="1:7" ht="25.75" x14ac:dyDescent="0.4">
      <c r="A82" s="102"/>
      <c r="B82" s="103"/>
      <c r="C82" s="103"/>
      <c r="D82" s="103"/>
      <c r="E82" s="103"/>
      <c r="F82" s="73" t="s">
        <v>70</v>
      </c>
      <c r="G82" s="75"/>
    </row>
    <row r="83" spans="1:7" ht="25.75" x14ac:dyDescent="0.4">
      <c r="A83" s="102"/>
      <c r="B83" s="103"/>
      <c r="C83" s="103"/>
      <c r="D83" s="103"/>
      <c r="E83" s="103"/>
      <c r="F83" s="73" t="s">
        <v>71</v>
      </c>
      <c r="G83" s="75"/>
    </row>
    <row r="84" spans="1:7" ht="25.75" x14ac:dyDescent="0.4">
      <c r="A84" s="102"/>
      <c r="B84" s="103"/>
      <c r="C84" s="103"/>
      <c r="D84" s="103"/>
      <c r="E84" s="103"/>
      <c r="F84" s="73" t="s">
        <v>72</v>
      </c>
      <c r="G84" s="75"/>
    </row>
    <row r="85" spans="1:7" ht="15" thickBot="1" x14ac:dyDescent="0.45">
      <c r="A85" s="104"/>
      <c r="B85" s="105"/>
      <c r="C85" s="105"/>
      <c r="D85" s="105"/>
      <c r="E85" s="105"/>
      <c r="F85" s="73" t="s">
        <v>73</v>
      </c>
      <c r="G85" s="75"/>
    </row>
  </sheetData>
  <protectedRanges>
    <protectedRange sqref="A1" name="Område1_1"/>
    <protectedRange sqref="C75:D75 C76:E79 G75:G85" name="Område1_1_1"/>
    <protectedRange sqref="A80" name="Område1_1_1_1"/>
  </protectedRanges>
  <mergeCells count="21">
    <mergeCell ref="A50:G51"/>
    <mergeCell ref="A74:E74"/>
    <mergeCell ref="F74:G74"/>
    <mergeCell ref="A1:B2"/>
    <mergeCell ref="C1:G1"/>
    <mergeCell ref="C2:G2"/>
    <mergeCell ref="A27:G27"/>
    <mergeCell ref="A3:G3"/>
    <mergeCell ref="A4:E4"/>
    <mergeCell ref="F4:G4"/>
    <mergeCell ref="A75:B75"/>
    <mergeCell ref="C75:E75"/>
    <mergeCell ref="A76:B76"/>
    <mergeCell ref="C76:E76"/>
    <mergeCell ref="A77:B77"/>
    <mergeCell ref="C77:E77"/>
    <mergeCell ref="A78:B78"/>
    <mergeCell ref="C78:E78"/>
    <mergeCell ref="A79:B79"/>
    <mergeCell ref="C79:E79"/>
    <mergeCell ref="A80:E85"/>
  </mergeCells>
  <pageMargins left="0.7" right="0.7" top="0.75" bottom="0.75" header="0.3" footer="0.3"/>
  <pageSetup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6" x14ac:dyDescent="0.4"/>
  <cols>
    <col min="1" max="1" width="5" customWidth="1"/>
    <col min="2" max="2" width="7.3046875" customWidth="1"/>
    <col min="3" max="3" width="5.69140625" customWidth="1"/>
    <col min="4" max="4" width="4.3828125" customWidth="1"/>
    <col min="5" max="5" width="38" customWidth="1"/>
    <col min="6" max="6" width="12.3046875" bestFit="1" customWidth="1"/>
    <col min="7" max="7" width="5.3046875" style="1" customWidth="1"/>
    <col min="8" max="8" width="9.3046875" bestFit="1" customWidth="1"/>
    <col min="9" max="9" width="15.3046875" bestFit="1" customWidth="1"/>
    <col min="10" max="10" width="17.3046875" customWidth="1"/>
    <col min="13" max="14" width="10.53515625" bestFit="1" customWidth="1"/>
  </cols>
  <sheetData>
    <row r="1" spans="1:18" ht="20.6" thickBot="1" x14ac:dyDescent="0.55000000000000004">
      <c r="A1" s="122" t="s">
        <v>86</v>
      </c>
      <c r="B1" s="122"/>
      <c r="C1" s="122"/>
      <c r="D1" s="122"/>
      <c r="E1" s="122"/>
      <c r="F1" s="122"/>
      <c r="G1" s="122"/>
      <c r="H1" s="122"/>
      <c r="I1" s="122"/>
      <c r="J1" s="122"/>
    </row>
    <row r="2" spans="1:18" x14ac:dyDescent="0.4">
      <c r="A2" s="123" t="s">
        <v>87</v>
      </c>
      <c r="B2" s="123" t="s">
        <v>88</v>
      </c>
      <c r="C2" s="125" t="s">
        <v>89</v>
      </c>
      <c r="D2" s="4" t="s">
        <v>90</v>
      </c>
      <c r="E2" s="123" t="s">
        <v>91</v>
      </c>
      <c r="F2" s="123" t="s">
        <v>92</v>
      </c>
      <c r="G2" s="127" t="s">
        <v>8</v>
      </c>
      <c r="H2" s="5" t="s">
        <v>93</v>
      </c>
      <c r="I2" s="5" t="s">
        <v>94</v>
      </c>
      <c r="J2" s="129" t="s">
        <v>95</v>
      </c>
    </row>
    <row r="3" spans="1:18" ht="25.3" thickBot="1" x14ac:dyDescent="0.45">
      <c r="A3" s="124"/>
      <c r="B3" s="124"/>
      <c r="C3" s="126"/>
      <c r="D3" s="6" t="s">
        <v>96</v>
      </c>
      <c r="E3" s="124"/>
      <c r="F3" s="124"/>
      <c r="G3" s="128"/>
      <c r="H3" s="7" t="s">
        <v>97</v>
      </c>
      <c r="I3" s="7" t="s">
        <v>97</v>
      </c>
      <c r="J3" s="130"/>
    </row>
    <row r="4" spans="1:18" ht="18" x14ac:dyDescent="0.4">
      <c r="A4" s="8" t="s">
        <v>98</v>
      </c>
      <c r="B4" s="9">
        <v>1</v>
      </c>
      <c r="C4" s="10"/>
      <c r="D4" s="10"/>
      <c r="E4" s="10" t="s">
        <v>99</v>
      </c>
      <c r="F4" s="11">
        <v>7200</v>
      </c>
      <c r="G4" s="12" t="s">
        <v>100</v>
      </c>
      <c r="H4" s="13">
        <f>I4/F4</f>
        <v>1174.5825</v>
      </c>
      <c r="I4" s="13">
        <f>(I5+I6+I7+I8+I9)</f>
        <v>8456994</v>
      </c>
      <c r="J4" s="13"/>
    </row>
    <row r="5" spans="1:18" x14ac:dyDescent="0.4">
      <c r="A5" s="19"/>
      <c r="B5" s="20">
        <v>2.0099999999999998</v>
      </c>
      <c r="C5" s="20">
        <v>1</v>
      </c>
      <c r="D5" s="20"/>
      <c r="E5" s="42" t="s">
        <v>101</v>
      </c>
      <c r="F5" s="21">
        <f>(C5*F4)</f>
        <v>7200</v>
      </c>
      <c r="G5" s="22" t="s">
        <v>102</v>
      </c>
      <c r="H5" s="21">
        <v>910</v>
      </c>
      <c r="I5" s="21">
        <f t="shared" ref="I5:I9" si="0">F5*H5</f>
        <v>6552000</v>
      </c>
      <c r="J5" s="20"/>
    </row>
    <row r="6" spans="1:18" x14ac:dyDescent="0.4">
      <c r="A6" s="19"/>
      <c r="B6" s="20">
        <v>2.02</v>
      </c>
      <c r="C6" s="20">
        <f>0.35*1.11</f>
        <v>0.38850000000000001</v>
      </c>
      <c r="D6" s="20"/>
      <c r="E6" s="20" t="s">
        <v>103</v>
      </c>
      <c r="F6" s="23">
        <f>(C6*F4)</f>
        <v>2797.2000000000003</v>
      </c>
      <c r="G6" s="22" t="s">
        <v>102</v>
      </c>
      <c r="H6" s="21">
        <v>645</v>
      </c>
      <c r="I6" s="21">
        <f t="shared" si="0"/>
        <v>1804194.0000000002</v>
      </c>
      <c r="J6" s="20"/>
    </row>
    <row r="7" spans="1:18" x14ac:dyDescent="0.4">
      <c r="A7" s="19"/>
      <c r="B7" s="20">
        <v>2.0299999999999998</v>
      </c>
      <c r="C7" s="20">
        <v>87.5</v>
      </c>
      <c r="D7" s="20"/>
      <c r="E7" s="20" t="s">
        <v>104</v>
      </c>
      <c r="F7" s="21">
        <f>(C7*F4)/50</f>
        <v>12600</v>
      </c>
      <c r="G7" s="22" t="s">
        <v>105</v>
      </c>
      <c r="H7" s="21">
        <v>8</v>
      </c>
      <c r="I7" s="21">
        <f t="shared" si="0"/>
        <v>100800</v>
      </c>
      <c r="J7" s="20"/>
    </row>
    <row r="8" spans="1:18" x14ac:dyDescent="0.4">
      <c r="A8" s="19"/>
      <c r="B8" s="20">
        <v>2.04</v>
      </c>
      <c r="C8" s="20">
        <v>0.8</v>
      </c>
      <c r="D8" s="20"/>
      <c r="E8" s="20" t="s">
        <v>106</v>
      </c>
      <c r="F8" s="21">
        <f>(F4*C8)</f>
        <v>5760</v>
      </c>
      <c r="G8" s="22" t="s">
        <v>107</v>
      </c>
      <c r="H8" s="21">
        <v>0</v>
      </c>
      <c r="I8" s="21">
        <f t="shared" si="0"/>
        <v>0</v>
      </c>
      <c r="J8" s="20"/>
      <c r="M8" s="14">
        <f>F8/26</f>
        <v>221.53846153846155</v>
      </c>
    </row>
    <row r="9" spans="1:18" x14ac:dyDescent="0.4">
      <c r="A9" s="24"/>
      <c r="B9" s="20">
        <v>2.0499999999999998</v>
      </c>
      <c r="C9" s="20">
        <v>1.5</v>
      </c>
      <c r="D9" s="20"/>
      <c r="E9" s="20" t="s">
        <v>108</v>
      </c>
      <c r="F9" s="21">
        <f>(F4*C9)</f>
        <v>10800</v>
      </c>
      <c r="G9" s="22" t="s">
        <v>107</v>
      </c>
      <c r="H9" s="21">
        <v>0</v>
      </c>
      <c r="I9" s="21">
        <f t="shared" si="0"/>
        <v>0</v>
      </c>
      <c r="J9" s="20"/>
      <c r="Q9">
        <f>600*1.2*1</f>
        <v>720</v>
      </c>
      <c r="R9">
        <f>Q9*10</f>
        <v>7200</v>
      </c>
    </row>
    <row r="10" spans="1:18" ht="15" thickBot="1" x14ac:dyDescent="0.45">
      <c r="A10" s="15" t="s">
        <v>109</v>
      </c>
      <c r="B10" s="16"/>
      <c r="C10" s="25"/>
      <c r="D10" s="25"/>
      <c r="E10" s="26"/>
      <c r="F10" s="27"/>
      <c r="G10" s="28"/>
      <c r="H10" s="27"/>
      <c r="I10" s="27"/>
      <c r="J10" s="29"/>
      <c r="Q10">
        <f>2.2*0.05*600*10</f>
        <v>660.00000000000011</v>
      </c>
    </row>
    <row r="11" spans="1:18" ht="18" x14ac:dyDescent="0.4">
      <c r="A11" s="8" t="s">
        <v>110</v>
      </c>
      <c r="B11" s="9">
        <v>2</v>
      </c>
      <c r="C11" s="10"/>
      <c r="D11" s="10"/>
      <c r="E11" s="10" t="s">
        <v>111</v>
      </c>
      <c r="F11" s="11">
        <v>620</v>
      </c>
      <c r="G11" s="12" t="s">
        <v>100</v>
      </c>
      <c r="H11" s="13">
        <f>(I11/F11)</f>
        <v>2622.4</v>
      </c>
      <c r="I11" s="13">
        <f>SUM(I12:I15)</f>
        <v>1625888</v>
      </c>
      <c r="J11" s="13"/>
      <c r="Q11">
        <f>2*6000</f>
        <v>12000</v>
      </c>
    </row>
    <row r="12" spans="1:18" x14ac:dyDescent="0.4">
      <c r="A12" s="19"/>
      <c r="B12" s="20">
        <v>3.01</v>
      </c>
      <c r="C12" s="20">
        <v>1.1000000000000001</v>
      </c>
      <c r="D12" s="20"/>
      <c r="E12" s="20" t="s">
        <v>112</v>
      </c>
      <c r="F12" s="21">
        <f>F11*C12</f>
        <v>682</v>
      </c>
      <c r="G12" s="22" t="s">
        <v>102</v>
      </c>
      <c r="H12" s="21">
        <v>645</v>
      </c>
      <c r="I12" s="21">
        <f>F12*H12</f>
        <v>439890</v>
      </c>
      <c r="J12" s="20"/>
    </row>
    <row r="13" spans="1:18" x14ac:dyDescent="0.4">
      <c r="A13" s="19"/>
      <c r="B13" s="20">
        <v>3.02</v>
      </c>
      <c r="C13" s="20">
        <v>280</v>
      </c>
      <c r="D13" s="20"/>
      <c r="E13" s="20" t="s">
        <v>104</v>
      </c>
      <c r="F13" s="21">
        <f>(C13*F11)/50</f>
        <v>3472</v>
      </c>
      <c r="G13" s="22" t="s">
        <v>105</v>
      </c>
      <c r="H13" s="21">
        <v>8</v>
      </c>
      <c r="I13" s="21">
        <f>F13*H13</f>
        <v>27776</v>
      </c>
      <c r="J13" s="20"/>
    </row>
    <row r="14" spans="1:18" x14ac:dyDescent="0.4">
      <c r="A14" s="19"/>
      <c r="B14" s="20">
        <v>3.03</v>
      </c>
      <c r="C14" s="20">
        <v>0.65</v>
      </c>
      <c r="D14" s="20"/>
      <c r="E14" s="20" t="s">
        <v>106</v>
      </c>
      <c r="F14" s="21">
        <f>(C14*F11)</f>
        <v>403</v>
      </c>
      <c r="G14" s="22" t="s">
        <v>107</v>
      </c>
      <c r="H14" s="21">
        <v>849</v>
      </c>
      <c r="I14" s="21">
        <f>F14*H14</f>
        <v>342147</v>
      </c>
      <c r="J14" s="20"/>
    </row>
    <row r="15" spans="1:18" x14ac:dyDescent="0.4">
      <c r="A15" s="19"/>
      <c r="B15" s="20">
        <v>3.04</v>
      </c>
      <c r="C15" s="20">
        <v>3.25</v>
      </c>
      <c r="D15" s="20"/>
      <c r="E15" s="20" t="s">
        <v>108</v>
      </c>
      <c r="F15" s="21">
        <f>(C15*F11)</f>
        <v>2015</v>
      </c>
      <c r="G15" s="22" t="s">
        <v>107</v>
      </c>
      <c r="H15" s="21">
        <v>405</v>
      </c>
      <c r="I15" s="21">
        <f>F15*H15</f>
        <v>816075</v>
      </c>
      <c r="J15" s="20"/>
    </row>
    <row r="16" spans="1:18" ht="15" thickBot="1" x14ac:dyDescent="0.45">
      <c r="A16" s="15" t="s">
        <v>113</v>
      </c>
      <c r="B16" s="16"/>
      <c r="C16" s="16"/>
      <c r="D16" s="16"/>
      <c r="E16" s="16"/>
      <c r="F16" s="17"/>
      <c r="G16" s="30"/>
      <c r="H16" s="17"/>
      <c r="I16" s="17"/>
      <c r="J16" s="18"/>
    </row>
    <row r="17" spans="1:13" ht="15" thickBot="1" x14ac:dyDescent="0.45">
      <c r="A17" s="15" t="s">
        <v>114</v>
      </c>
      <c r="B17" s="16"/>
      <c r="C17" s="16"/>
      <c r="D17" s="16"/>
      <c r="E17" s="16"/>
      <c r="F17" s="17"/>
      <c r="G17" s="30"/>
      <c r="H17" s="17"/>
      <c r="I17" s="17"/>
      <c r="J17" s="18"/>
    </row>
    <row r="18" spans="1:13" ht="18" x14ac:dyDescent="0.4">
      <c r="A18" s="8" t="s">
        <v>115</v>
      </c>
      <c r="B18" s="9">
        <v>3</v>
      </c>
      <c r="C18" s="10"/>
      <c r="D18" s="10"/>
      <c r="E18" s="10" t="s">
        <v>116</v>
      </c>
      <c r="F18" s="13">
        <v>12000</v>
      </c>
      <c r="G18" s="12" t="s">
        <v>117</v>
      </c>
      <c r="H18" s="13">
        <f>(I18/F18)</f>
        <v>15.475</v>
      </c>
      <c r="I18" s="13">
        <f>SUM(I19:I22)</f>
        <v>185700</v>
      </c>
      <c r="J18" s="13"/>
    </row>
    <row r="19" spans="1:13" x14ac:dyDescent="0.4">
      <c r="A19" s="19"/>
      <c r="B19" s="20">
        <v>4.01</v>
      </c>
      <c r="C19" s="20">
        <v>2.3E-2</v>
      </c>
      <c r="D19" s="20"/>
      <c r="E19" s="20" t="s">
        <v>118</v>
      </c>
      <c r="F19" s="31">
        <f>(C19*F18)</f>
        <v>276</v>
      </c>
      <c r="G19" s="22" t="s">
        <v>102</v>
      </c>
      <c r="H19" s="21">
        <v>645</v>
      </c>
      <c r="I19" s="21">
        <f>F19*H19</f>
        <v>178020</v>
      </c>
      <c r="J19" s="20"/>
      <c r="M19" t="s">
        <v>119</v>
      </c>
    </row>
    <row r="20" spans="1:13" x14ac:dyDescent="0.4">
      <c r="A20" s="19"/>
      <c r="B20" s="20">
        <v>4.0199999999999996</v>
      </c>
      <c r="C20" s="20">
        <v>4</v>
      </c>
      <c r="D20" s="20"/>
      <c r="E20" s="20" t="s">
        <v>104</v>
      </c>
      <c r="F20" s="21">
        <f>F18*C20/50</f>
        <v>960</v>
      </c>
      <c r="G20" s="22" t="s">
        <v>105</v>
      </c>
      <c r="H20" s="21">
        <v>8</v>
      </c>
      <c r="I20" s="21">
        <f>F20*H20</f>
        <v>7680</v>
      </c>
      <c r="J20" s="20"/>
    </row>
    <row r="21" spans="1:13" x14ac:dyDescent="0.4">
      <c r="A21" s="19"/>
      <c r="B21" s="20">
        <v>4.03</v>
      </c>
      <c r="C21" s="20">
        <v>0.17</v>
      </c>
      <c r="D21" s="20"/>
      <c r="E21" s="20" t="s">
        <v>106</v>
      </c>
      <c r="F21" s="21">
        <f>F18*C21</f>
        <v>2040.0000000000002</v>
      </c>
      <c r="G21" s="22" t="s">
        <v>107</v>
      </c>
      <c r="H21" s="21">
        <v>0</v>
      </c>
      <c r="I21" s="21">
        <f>F21*H21</f>
        <v>0</v>
      </c>
      <c r="J21" s="20"/>
    </row>
    <row r="22" spans="1:13" x14ac:dyDescent="0.4">
      <c r="A22" s="19"/>
      <c r="B22" s="20">
        <v>4.04</v>
      </c>
      <c r="C22" s="20">
        <v>0.05</v>
      </c>
      <c r="D22" s="20"/>
      <c r="E22" s="20" t="s">
        <v>108</v>
      </c>
      <c r="F22" s="21">
        <f>F18*C22</f>
        <v>600</v>
      </c>
      <c r="G22" s="22" t="s">
        <v>107</v>
      </c>
      <c r="H22" s="21">
        <v>0</v>
      </c>
      <c r="I22" s="21">
        <f>F22*H22</f>
        <v>0</v>
      </c>
      <c r="J22" s="20"/>
    </row>
    <row r="23" spans="1:13" ht="15" thickBot="1" x14ac:dyDescent="0.45">
      <c r="A23" s="15" t="s">
        <v>120</v>
      </c>
      <c r="B23" s="16"/>
      <c r="C23" s="16"/>
      <c r="D23" s="16"/>
      <c r="E23" s="16"/>
      <c r="F23" s="17"/>
      <c r="G23" s="30"/>
      <c r="H23" s="17"/>
      <c r="I23" s="17"/>
      <c r="J23" s="18"/>
    </row>
    <row r="24" spans="1:13" ht="15.9" thickBot="1" x14ac:dyDescent="0.45">
      <c r="A24" s="119" t="s">
        <v>121</v>
      </c>
      <c r="B24" s="120"/>
      <c r="C24" s="120"/>
      <c r="D24" s="120"/>
      <c r="E24" s="121"/>
      <c r="F24" s="32"/>
      <c r="G24" s="33"/>
      <c r="H24" s="34"/>
      <c r="I24" s="35">
        <f>I4+I11+I18</f>
        <v>10268582</v>
      </c>
      <c r="J24" s="35">
        <f>I24/78</f>
        <v>131648.48717948719</v>
      </c>
    </row>
    <row r="25" spans="1:13" ht="15.45" x14ac:dyDescent="0.4">
      <c r="A25" s="36"/>
      <c r="B25" s="36"/>
      <c r="C25" s="36"/>
      <c r="D25" s="36"/>
      <c r="E25" s="36"/>
      <c r="F25" s="37"/>
      <c r="G25" s="3"/>
      <c r="H25" s="2"/>
      <c r="I25" s="38" t="s">
        <v>119</v>
      </c>
      <c r="J25" s="39"/>
    </row>
    <row r="26" spans="1:13" x14ac:dyDescent="0.4">
      <c r="A26" t="s">
        <v>122</v>
      </c>
      <c r="E26" s="40"/>
      <c r="F26" s="41"/>
    </row>
    <row r="27" spans="1:13" x14ac:dyDescent="0.4">
      <c r="E27" t="s">
        <v>123</v>
      </c>
      <c r="F27" s="41" t="s">
        <v>124</v>
      </c>
      <c r="I27" s="43">
        <f>F7+F13+F20</f>
        <v>17032</v>
      </c>
    </row>
    <row r="28" spans="1:13" x14ac:dyDescent="0.4">
      <c r="E28" t="s">
        <v>125</v>
      </c>
      <c r="F28" s="41" t="s">
        <v>126</v>
      </c>
      <c r="I28" s="43">
        <f>F6+F12</f>
        <v>3479.2000000000003</v>
      </c>
    </row>
    <row r="29" spans="1:13" x14ac:dyDescent="0.4">
      <c r="E29" s="40" t="s">
        <v>127</v>
      </c>
      <c r="F29" s="41" t="s">
        <v>126</v>
      </c>
      <c r="I29" s="44">
        <f>F19</f>
        <v>276</v>
      </c>
    </row>
    <row r="30" spans="1:13" x14ac:dyDescent="0.4">
      <c r="E30" s="40" t="s">
        <v>128</v>
      </c>
      <c r="F30" s="41" t="s">
        <v>126</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6" x14ac:dyDescent="0.4"/>
  <cols>
    <col min="1" max="1" width="20.53515625" customWidth="1"/>
  </cols>
  <sheetData>
    <row r="5" spans="1:14" x14ac:dyDescent="0.4">
      <c r="A5" t="s">
        <v>129</v>
      </c>
      <c r="B5">
        <v>5000</v>
      </c>
    </row>
    <row r="6" spans="1:14" x14ac:dyDescent="0.4">
      <c r="B6" t="s">
        <v>130</v>
      </c>
      <c r="C6">
        <v>1</v>
      </c>
      <c r="D6">
        <f>B$5*C6</f>
        <v>5000</v>
      </c>
    </row>
    <row r="7" spans="1:14" x14ac:dyDescent="0.4">
      <c r="B7" t="s">
        <v>131</v>
      </c>
      <c r="C7">
        <v>1.3</v>
      </c>
      <c r="D7">
        <f t="shared" ref="D7:D8" si="0">B$5*C7</f>
        <v>6500</v>
      </c>
    </row>
    <row r="8" spans="1:14" x14ac:dyDescent="0.4">
      <c r="B8" t="s">
        <v>132</v>
      </c>
      <c r="C8">
        <f>0.3*1.52</f>
        <v>0.45599999999999996</v>
      </c>
      <c r="D8">
        <f t="shared" si="0"/>
        <v>2280</v>
      </c>
    </row>
    <row r="9" spans="1:14" x14ac:dyDescent="0.4">
      <c r="A9" t="s">
        <v>133</v>
      </c>
      <c r="B9">
        <f>600*2*0.1</f>
        <v>120</v>
      </c>
      <c r="L9">
        <f>(0.35*1.52)/5</f>
        <v>0.10639999999999998</v>
      </c>
      <c r="M9">
        <f>L9*4</f>
        <v>0.42559999999999992</v>
      </c>
      <c r="N9">
        <f>M9*1.05</f>
        <v>0.44687999999999994</v>
      </c>
    </row>
    <row r="10" spans="1:14" x14ac:dyDescent="0.4">
      <c r="B10" t="s">
        <v>132</v>
      </c>
      <c r="C10">
        <v>1.37</v>
      </c>
      <c r="D10">
        <f>C10*B9</f>
        <v>164.4</v>
      </c>
      <c r="L10">
        <f>(1.52)/7</f>
        <v>0.21714285714285714</v>
      </c>
      <c r="M10">
        <f>L10*6</f>
        <v>1.3028571428571429</v>
      </c>
      <c r="N10">
        <f>M10*1.05</f>
        <v>1.3680000000000001</v>
      </c>
    </row>
    <row r="11" spans="1:14" x14ac:dyDescent="0.4">
      <c r="B11" t="s">
        <v>131</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49C41952-D6ED-41DE-B11C-1AF997E9BB13}">
  <ds:schemaRefs>
    <ds:schemaRef ds:uri="http://schemas.microsoft.com/sharepoint/v3/contenttype/forms"/>
  </ds:schemaRefs>
</ds:datastoreItem>
</file>

<file path=customXml/itemProps2.xml><?xml version="1.0" encoding="utf-8"?>
<ds:datastoreItem xmlns:ds="http://schemas.openxmlformats.org/officeDocument/2006/customXml" ds:itemID="{DDE2A874-E3C3-4867-AEC2-5B68D58ADF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E43F49-BF6E-4701-95F6-0B2C90403838}">
  <ds:schemaRefs>
    <ds:schemaRef ds:uri="http://schemas.microsoft.com/office/2006/metadata/properties"/>
    <ds:schemaRef ds:uri="http://purl.org/dc/elements/1.1/"/>
    <ds:schemaRef ds:uri="http://schemas.openxmlformats.org/package/2006/metadata/core-properties"/>
    <ds:schemaRef ds:uri="http://purl.org/dc/terms/"/>
    <ds:schemaRef ds:uri="df39d53a-21ec-4f19-b819-c17052708e15"/>
    <ds:schemaRef ds:uri="http://schemas.microsoft.com/office/2006/documentManagement/types"/>
    <ds:schemaRef ds:uri="http://schemas.microsoft.com/office/infopath/2007/PartnerControls"/>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Nangarhar</vt:lpstr>
      <vt:lpstr>Kunar</vt:lpstr>
      <vt:lpstr>Nuristan</vt:lpstr>
      <vt:lpstr>Detailed- BOQ</vt:lpstr>
      <vt:lpstr>Sheet1</vt:lpstr>
      <vt:lpstr>'Detailed- BOQ'!Print_Area</vt:lpstr>
      <vt:lpstr>Nangarhar!Print_Area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Khoshnood Hassanzai</cp:lastModifiedBy>
  <cp:revision/>
  <dcterms:created xsi:type="dcterms:W3CDTF">2015-02-05T06:46:49Z</dcterms:created>
  <dcterms:modified xsi:type="dcterms:W3CDTF">2024-10-13T06:20:41Z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