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LOGIST~1\AppData\Local\Temp\Rar$DI73.096\"/>
    </mc:Choice>
  </mc:AlternateContent>
  <xr:revisionPtr revIDLastSave="0" documentId="13_ncr:1_{3D77AF8D-48AF-4979-9C36-5B5241D1E6FE}" xr6:coauthVersionLast="47" xr6:coauthVersionMax="47" xr10:uidLastSave="{00000000-0000-0000-0000-000000000000}"/>
  <bookViews>
    <workbookView xWindow="-120" yWindow="-120" windowWidth="20730" windowHeight="11160" tabRatio="731" xr2:uid="{00000000-000D-0000-FFFF-FFFF00000000}"/>
  </bookViews>
  <sheets>
    <sheet name="Bill of Q for Daka" sheetId="58" r:id="rId1"/>
  </sheets>
  <definedNames>
    <definedName name="_xlnm.Print_Area" localSheetId="0">'Bill of Q for Daka'!$A$1:$G$107</definedName>
    <definedName name="_xlnm.Print_Titles" localSheetId="0">'Bill of Q for Daka'!$5:$5</definedName>
    <definedName name="re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58" l="1"/>
  <c r="F49" i="58"/>
  <c r="F66" i="58"/>
  <c r="F87" i="58"/>
  <c r="F92" i="58"/>
  <c r="F95" i="58"/>
  <c r="F98" i="58"/>
  <c r="F99" i="58"/>
  <c r="F100" i="58"/>
  <c r="F101" i="58" s="1"/>
  <c r="F97" i="58"/>
  <c r="F96" i="58"/>
  <c r="F94" i="58"/>
  <c r="F91" i="58"/>
  <c r="F90" i="58"/>
  <c r="F89" i="58"/>
  <c r="F88" i="58"/>
  <c r="F86" i="58"/>
  <c r="F81" i="58"/>
  <c r="F80" i="58"/>
  <c r="F79" i="58"/>
  <c r="F78" i="58"/>
  <c r="F74" i="58"/>
  <c r="F72" i="58"/>
  <c r="F71" i="58"/>
  <c r="F69" i="58"/>
  <c r="F68" i="58"/>
  <c r="F65" i="58"/>
  <c r="F64" i="58"/>
  <c r="F63" i="58"/>
  <c r="F62" i="58"/>
  <c r="F61" i="58"/>
  <c r="F60" i="58"/>
  <c r="F59" i="58"/>
  <c r="F58" i="58"/>
  <c r="F57" i="58"/>
  <c r="F56" i="58"/>
  <c r="F55" i="58"/>
  <c r="F54" i="58"/>
  <c r="F53" i="58"/>
  <c r="F52" i="58"/>
  <c r="F51" i="58"/>
  <c r="F50" i="58"/>
  <c r="F48" i="58"/>
  <c r="F47" i="58"/>
  <c r="F45" i="58"/>
  <c r="F42" i="58"/>
  <c r="F41" i="58"/>
  <c r="F40" i="58"/>
  <c r="F39" i="58"/>
  <c r="F38" i="58"/>
  <c r="F37" i="58"/>
  <c r="F36" i="58"/>
  <c r="F35" i="58"/>
  <c r="F34" i="58"/>
  <c r="F33" i="58"/>
  <c r="F32" i="58"/>
  <c r="F31" i="58"/>
  <c r="F30" i="58"/>
  <c r="F29" i="58"/>
  <c r="F28" i="58"/>
  <c r="F27" i="58"/>
  <c r="F26" i="58"/>
  <c r="F25" i="58"/>
  <c r="F24" i="58"/>
  <c r="F23" i="58"/>
  <c r="F22" i="58"/>
  <c r="F21" i="58"/>
  <c r="F17" i="58"/>
  <c r="F16" i="58"/>
  <c r="F15" i="58"/>
  <c r="F14" i="58"/>
  <c r="F13" i="58"/>
  <c r="F12" i="58"/>
  <c r="F11" i="58"/>
  <c r="F10" i="58"/>
  <c r="F9" i="58"/>
  <c r="F8" i="58"/>
  <c r="F7" i="58"/>
  <c r="D84" i="58"/>
  <c r="F84" i="58" s="1"/>
  <c r="D85" i="58"/>
  <c r="F85" i="58" s="1"/>
  <c r="D46" i="58"/>
  <c r="F46" i="58" s="1"/>
  <c r="D77" i="58"/>
  <c r="F77" i="58" s="1"/>
  <c r="D76" i="58"/>
  <c r="F76" i="58" s="1"/>
  <c r="D75" i="58"/>
  <c r="F75" i="58" s="1"/>
  <c r="D73" i="58"/>
  <c r="F73" i="58" s="1"/>
  <c r="F82" i="58" s="1"/>
  <c r="D70" i="58"/>
  <c r="F70" i="58" s="1"/>
  <c r="F18" i="58" l="1"/>
  <c r="F102" i="58" s="1"/>
</calcChain>
</file>

<file path=xl/sharedStrings.xml><?xml version="1.0" encoding="utf-8"?>
<sst xmlns="http://schemas.openxmlformats.org/spreadsheetml/2006/main" count="197" uniqueCount="133">
  <si>
    <t>S/NO شماره</t>
  </si>
  <si>
    <t>Unit واحد</t>
  </si>
  <si>
    <t>Remarks ملاحظات</t>
  </si>
  <si>
    <t>No</t>
  </si>
  <si>
    <t>Quantity مقدار</t>
  </si>
  <si>
    <t>Discriptions تشریحا ت</t>
  </si>
  <si>
    <t>Cost/Unit (Afs.)
قیمت فی واحد</t>
  </si>
  <si>
    <t>Total Cost (Afs.)
قیمت مجموعی</t>
  </si>
  <si>
    <t xml:space="preserve">Sign Board for project لوحه برای پروژه </t>
  </si>
  <si>
    <t>m</t>
  </si>
  <si>
    <t>Grand Total Cost (Afs.) قیمت مجموعی به افغانی</t>
  </si>
  <si>
    <t>hour</t>
  </si>
  <si>
    <t xml:space="preserve">Sub-Total Cost for New Bore well (Afs) </t>
  </si>
  <si>
    <t>BoQ for New Bore well</t>
  </si>
  <si>
    <t>set</t>
  </si>
  <si>
    <t>Supply and installation of solar pump set and solar panels انتقال ومونتاژ سبمرسیبل پمپ و سیستم سولر پنیل ها</t>
  </si>
  <si>
    <t xml:space="preserve">Sub-Total Cost for Solar panels and solar pump(Afs) </t>
  </si>
  <si>
    <t>Bill of Quantity for Solar water pump system with water Reservoir</t>
  </si>
  <si>
    <t xml:space="preserve">Cable (2*1.5)mm2  کیبل برق </t>
  </si>
  <si>
    <t xml:space="preserve">Conduct pipe </t>
  </si>
  <si>
    <t>PKT</t>
  </si>
  <si>
    <t>Float switch</t>
  </si>
  <si>
    <t xml:space="preserve">Sub-Total Cost for distribution line (Afs.) </t>
  </si>
  <si>
    <t>Job</t>
  </si>
  <si>
    <t>Gravel Packing from sorted gravel round washed gravel the size of gravel should be determind after well drilling accordding to the sample of starta.
  پرکاری جغل دراطراف پایپ فلتر ازنوع سورت شده بوده جغل لشم دریائی وشسته  که اندازه دانه های جغل نظر به نمونه طبقات بعد از حفاری تعین میگردد..</t>
  </si>
  <si>
    <t>m2</t>
  </si>
  <si>
    <t xml:space="preserve"> پرکاری عقب کیسنگ ازخاک بدون ریگ وجغل باشد. Back filling for casing pipe should be clay soil without gravel stone</t>
  </si>
  <si>
    <t xml:space="preserve">Prepareing the technical report of well drilling, preparing well strata technical data table and making design of well according to the taken strata ( Location of Filter, Cassing and pump instalation depth ) Under supervission of PRRD representative.تهیه راپور تخنیکی  ,ترتیب جدول تخنیکی چاه  و ترتیب دیزاین چاه  ( موقعیت نصب کسنگ, فلتر و پمپ ) به اساس نمونه اخذ شده طبقات  تحت نظارت نماینده ریاست احیا و انکشاف دهات                                                                                                                                               </t>
  </si>
  <si>
    <t xml:space="preserve">Supply and installaiton PVC Pipe 63mm dia. 12 bar (Class -D) .
تهیه ونصب پایپ پی وی سی به قطر 63 ملیمتر ازکلاس دی بخاطر انداختن جغل اطراف کسینگ       </t>
  </si>
  <si>
    <t xml:space="preserve">Compressor test of Well  up to cleannig of water         کمپریسورتست چا ه الی پاک شدن آب چاه      </t>
  </si>
  <si>
    <t xml:space="preserve">Soil  back filling with compaction پرکاری خاک معه تپک کاری  </t>
  </si>
  <si>
    <t xml:space="preserve">Stone Pitching under PCC نصب بولدرها زیر کانکریت بدون سیخ برای صوفه تخته های سولر </t>
  </si>
  <si>
    <t>Plain Cement Concrete (PCC), M150 kg/cm2 (1:2:4) کانکریت بدون سیخ با مارک مخلوطی</t>
  </si>
  <si>
    <t xml:space="preserve">Painting Plastic Wheather Sheet رنگمالی با رنگ پلاستیکی   </t>
  </si>
  <si>
    <t xml:space="preserve">Pointing for out side and inside of  Boundry  wall   with  mortar 1:3 (cement -sand).  M: 1:3  هنگاف کاری بیرونی وداخلی با مخلوط سمنت وریگ مارک مخلوط مصاله </t>
  </si>
  <si>
    <t xml:space="preserve">Supply and installation of Concertina wire on boundary wall of solar panel (complete) according to the drawing تهیه ونصب سیم خار در بالائی دیوار احاطه مطابق نقشه </t>
  </si>
  <si>
    <t>BoQ for Boundary wall of solar panels</t>
  </si>
  <si>
    <t xml:space="preserve">Sub-Total Cost for Boundary wall of solar panels (Afs.) </t>
  </si>
  <si>
    <t xml:space="preserve">Supply and Installation of PVC casing pipe class -D, dia.8"  تهیه ونصب کیسنگ  پی وی سی کلاس دی به قطر  8 انچ  </t>
  </si>
  <si>
    <t>Supply and installation of Filter pipe  PVC  Class-D. 8 inch dia. Total area for filter pipe openings should not be more than 25% of total area.  تهیه ونصب فلترپی وی سی  ازنوع کلاس دی قطر 8 انچ فیصدی مساحت مسامات فلتر از25 فیصد مساحت مجموعی تجاوز نکند</t>
  </si>
  <si>
    <t xml:space="preserve">کندن کاری درزمین قسم3-4 Excavation in different ground type  </t>
  </si>
  <si>
    <t>Mobilization and Demobilisation including security, Camping at project location</t>
  </si>
  <si>
    <t xml:space="preserve"> </t>
  </si>
  <si>
    <t>PCC work for the foundatoion of the boundary wall of solar house M(1:3:6)</t>
  </si>
  <si>
    <t>Lumsum</t>
  </si>
  <si>
    <t>Installation of Well probe sensor with all necessaries</t>
  </si>
  <si>
    <t xml:space="preserve">Wire tie white and black </t>
  </si>
  <si>
    <t xml:space="preserve">Supply and installaiton of Galvanized Iron (GI) pipe, inside diameter  2"پايپ آهني ملمع جست بقطر داخلي    </t>
  </si>
  <si>
    <t xml:space="preserve">Supply and installation of Galvanized Iron Nipple, diameter 2"اشتت آهني ملمع جست بقطر  </t>
  </si>
  <si>
    <t xml:space="preserve">Supply and installation of Galvanized Iron Elbow, diameter  2"زانو خم آهني ملمع جست بقطر  </t>
  </si>
  <si>
    <t xml:space="preserve">Supply and installation of Galvanized Iron Socket, diameter  2"سامي آهني ملمع جست بقطر  </t>
  </si>
  <si>
    <t>Supply and installation of Galvanized Iron Union 2"پیوند آهني ملمع جستی بقطر</t>
  </si>
  <si>
    <t>Stone masonry with cement- sand mortar M:1:4 سنگکاری با مصاله سمنت وریگ مارک مخلوط</t>
  </si>
  <si>
    <t>Kilned brick masonry with mortar 1:4 (cement - sand) .  خشت کاری پخته به مخلوط  مساله  1:4 (ریگ : سمنت)</t>
  </si>
  <si>
    <t xml:space="preserve"> Plaster work with cement-sand out side the water tank s  M:1:4  پلسترکاری با مخلوط سمنت وریگ مارک مخلوط مصاله</t>
  </si>
  <si>
    <t>Supply and installation of metallic gate, Size (2*2) by 20 Gauge Russian GI iron sheet  with all requirements (complete) according To the Drawing .دروازه آهنی برای احاطه سولر پنیل ها که ضخامت تخته آن 20  گیج روسی باشد</t>
  </si>
  <si>
    <t xml:space="preserve"> pcs</t>
  </si>
  <si>
    <t xml:space="preserve">Supply and installation of wooden window, Size (1.2*1.5) with all requirements (complete) according To the Drawing .کلکین برای اتاق محافظ با تمام ملحقات آن </t>
  </si>
  <si>
    <t xml:space="preserve">Supply and installation of wooden Door, Size (0.90*2) by    with all requirements (complete) according To the Drawing .دروازه چوبی برای اتاق محافظ و تشناب محوطه سولر پنیل ها </t>
  </si>
  <si>
    <t>pcs</t>
  </si>
  <si>
    <t>Provision and laying 20 cm sand layer in the base of the trench ,warning ta</t>
  </si>
  <si>
    <t>Organization of Human Welfare (OHW) بشری خیریه موسسه</t>
  </si>
  <si>
    <t xml:space="preserve">صفحه سولر  ساخت کشور جرمنی ویا 11 شرکت ثبت شده در وزارت انکشاف دهات بوده و در هر نوع آب و هوا سازگار بوده و بشترین بازدهی را دارا باشند </t>
  </si>
  <si>
    <t>مقدار معاش 20000 افغانی در ماه</t>
  </si>
  <si>
    <t xml:space="preserve">Salary for one foreman for implementation and arrangement of project work introduced by OHW during implementation process. معاش یک نفر فورمین جهت رهنمائی تطبیق وتنظیم امورپروژه </t>
  </si>
  <si>
    <t>Pcs</t>
  </si>
  <si>
    <t xml:space="preserve">Plaster work with cement-sand  M: 1:3 .    </t>
  </si>
  <si>
    <t>lumsum</t>
  </si>
  <si>
    <t xml:space="preserve"> BoQ for Structure Gate valve box( 1x1)m</t>
  </si>
  <si>
    <t xml:space="preserve">Well drilling according to the type of earth layers with  comprassor machine   diameter (12")  depends on soil texture and taking  sample of each Geological formation.
 برمه کاری چاه توسط ماشین روتری به قطر(12 انچ) در هر نوع طبقات وهمچنان  اخذ نمونه طبقات جیولوجیکی </t>
  </si>
  <si>
    <t>LS</t>
  </si>
  <si>
    <t>PCs</t>
  </si>
  <si>
    <t xml:space="preserve"> Pcs</t>
  </si>
  <si>
    <t>Leveling and Compaction of base of the reservoir's foundation  سطح و ترکیب پایه و اساس مخزن</t>
  </si>
  <si>
    <t>Provision and proper installation of water stopper (0.3x21) at the base of RCC wall to avoid leakage of water from inside the reservoir through RCC walls تهیه ونصب واتر ستابر در کار مخزن با تمام امورات ایجابی تحت نظر انجینر مراقبت کننده طبق نقشه</t>
  </si>
  <si>
    <t xml:space="preserve">OHW visibility writing based on drawing  Marble Stone size (80x50x2.5) تهیه ونصب لوحه مخصوص دفتر او. ایچ. دبلیو از سنگ مرمر تحت نظر انجینر مراقبت کننه </t>
  </si>
  <si>
    <t xml:space="preserve">Inside chips plaster of the reservoir with 2cm thickness and smoothing for walls and floor of the reservoir to provide a water proof surfaces.چپس کاری در داخل مخزن معه تمام امورات ایجابی تحت نظرانجینر مراقبت کننده طبق نقشه </t>
  </si>
  <si>
    <t>Provision and proper installation of (1x2) m metallic door from 4mm angle Iron and 1mm iron sheet with painting and both side lock. Outside lock is automatic and inside is manualتهیه ونصب دروازه فلزی با مشخصات داده شده ورنگمالی روغنی دو قلمه با تمام امورات ایجابی تحت نظر انجینر مراقبت کنند</t>
  </si>
  <si>
    <t>Provision and proper installation of (0.8x1.8) m metallic door from 4mm angle Iron and 1mm iron sheet with painting and both side lock. Outside lock is automatic and inside is manualتهیه ونصب دروازه فلزی با مشخصات داده شده ورنگمالی روغنی دو قلمه با تمام امورات ایجابی تحت نظر انجینر مراقبت کنند</t>
  </si>
  <si>
    <t xml:space="preserve">Provision and proper installation of metalic window with (1.2x1.5) size, two layer painting, varnish and glasses installation تهیه ونصب کلکین فلزی با مشخصات داده شده ورنگمالی روغنی دو قلمه با تمام امورات ایجابی تحت نظر انجینر مراقبت کنند  </t>
  </si>
  <si>
    <t>Provision and proper installation of GI best quality outlet pipe with 4'' dia. The pipe should be wild with the pre-installed bars and covered with water stopper.تهیه ونصب پایپ گلوانایز شده به قطر چهار انچ در کار ذخیره با تمام امورات ایجابی تحت نظر  انجینر مراقبت کننده طبق نقشه</t>
  </si>
  <si>
    <t>Provision and proper installation of 2'' inlet pipe from best quality GI wild in pre designed bares. تهیه ونصب پایپ گلوانایز شده به قطر دو انچ در کار ذخیره با تمام امورات ایجابی تحت نظر  انجینر مراقبت کننده طبق نقشه</t>
  </si>
  <si>
    <t>Provision and proper installation of GI pipe 3'' equipped with outer control value as wash out. تهیه ونصب پایپ گلوانایز شده به قطر سه انچ در کار ذخیره با تمام امورات ایجابی تحت نظر  انجینر مراقبت کننده طبق نقشه</t>
  </si>
  <si>
    <t>Provision and proper installation of 3'' GI pipe for over flowing with all relevant requirements  تهیه ونصب پایپ گلوانایز شده به قطر سه انچ در کار ذخیره برای جریان اضافی با تمام امورات ایجابی تحت نظر  انجینر مراقبت کننده طبق نقشه</t>
  </si>
  <si>
    <t>Provision and proper installation of 2'' GI pipe for Ventilation of air with all relevant requirements  تهیه ونصب پایپ گلوانایز شده به قطر دو انچ برای نهویه با تمام امورات ایجابی تحت نظر  انجینر مراقبت کننده</t>
  </si>
  <si>
    <t>Maintenance kit for repairing solar panels, pipes Fitings , invertor and other electricity equipment in a boxبسته افزار ترمیم شبکه ابرسانی</t>
  </si>
  <si>
    <t>Provision and  proper installation of metallic ladder with hand rail from GL to the roof of reservoir with painting. The Hight of one step is 20cm and wide is 30 cm.نهویه ونصب زینه فلزی با عرض شست سانتی بامشخصات داده شده با تمام امورات ایجابی تحت نظر انجینر مراقبت کننده</t>
  </si>
  <si>
    <t>Provision and  proper installation of metallic ladder in the inside of reservoir,  The Hight of one step is 20cm and wide is 30 cm.تهیه ونصب زینه فلزی در داخل دخیره با عرض شست سانتی با مشحصات داده شده تحت نظر انجینر مراقبت کننده</t>
  </si>
  <si>
    <t xml:space="preserve">Cleaning and cutting of hard material for foundation of reservoir as instruction of site engineerپاک کاری و برمه کاری ساحه سخت برای تهداب ساختمان ذخیره تحت نظر انجینر مراقبت کننده  </t>
  </si>
  <si>
    <t xml:space="preserve">PCC shifta from 1:2:4 mix ratio for base of foundation with 7 days curing and watering    دکانکریت ریزی بدون سیخ با مشخصات داده شده تحت نظر انجینر مراقبت کننده </t>
  </si>
  <si>
    <t xml:space="preserve">Stone masonry M(1:4) Morter including Pointing and 10 days Curing سنگ کارِی از مصالحه 1:4 معه انکاف کاری تحت نظر انجینر مراقبت کننده </t>
  </si>
  <si>
    <t xml:space="preserve">RCC for sub structure part of the reservoir from 1:1.5:3 mix ratio and the reinforcement is double from Tash Kandi 60 grad steel bars ,1 kg of podlo per Bag of cement and should be according to the design drawing. included The best quality formwork with all necessaries اهن کانکریت معه قالب بندی از سیح گول تاشکندی و بودر مخصوص برای ضد نم با تمام امورات ایجابی تحت نظرمراقبت کننده  </t>
  </si>
  <si>
    <t>Provied  and installation of warning tape in 20 cm  above the pipe</t>
  </si>
  <si>
    <t>Earthworks including excavation at any type of soil, backfilling, compaction, transport and disposal of surplus material to Contractor's deposit within a radius of  1 m from the execution site.</t>
  </si>
  <si>
    <t>Supply and placing of RCC C30/37 with formworks, reinforcement bars, placing of reinforced concrete for base slab, roof slab,  cross beams, parapet and all other jobs to complete this work. according to DWG, Specifications and standards.</t>
  </si>
  <si>
    <t xml:space="preserve">قرار شرح فوق فورم هذا در تطابق با جدول احجام کار ومواد یعنی (BoQ)بدون قیمت جهت آفردهی  ترتیب گردیده   وهم سند قطعی حساب شمرده نمیشود, سند قطعی حساب برویت برآورد ثانی از روی احجام حقیقی صورت گیرد وهم قیمت واقعی در وقت قرارداد از ساحه دریافت میگردد. بخاطر رشد اقتصاد ملی کشور از سمنت جبل السراج وسایر سمنت ها تولید شده داخلی درصورتیکه قابل دسترس دربازار،ودارای کیفیت خوب وهمچنان دارای قیمت مناسب باشد استفاده آن به تناسب سمنت ها خارجی در پروژه هذا ترجیح واولویت داده شود
</t>
  </si>
  <si>
    <t>ظرفیت آب دهی پمپ =  8.32m3/hour باشد  و در صورت پایین آمدن سطح آب پمپ بشکل اتوماتیک خاموش شود</t>
  </si>
  <si>
    <t>احجام کارومواد مصرفی برای سیستم آبرسانی توسط سولر پمپ همراه با ذخیره رمینی  درقریه  کوز شاکوټی- مربوط ولسوالی لعل پوره ولایت ننگرهار</t>
  </si>
  <si>
    <t xml:space="preserve">Pump test for determination of  2.1 L/S discharge of well and taking sample of water for quality test report of certified lab after water cleaning  Under supervission of PRRD representative..   اجرای پمپ تست بخاطردریافت پارامتر دیسچارج چاه وهمچنان نمونه گیری آب بعد از صاف شدن مکمل  برای تعین کیفیت آن تحت نظارت نماینده ریاست احیاء وانکشاف دهات.                                                                                                                                                                       . </t>
  </si>
  <si>
    <t>Submercible drop cable according to the pump power requirment (2*6)mm2 from panels to solar pump کیبل برق از سولر پنیل الی پمپ</t>
  </si>
  <si>
    <t>Provision and proper installation of metallic frame for solar from Rectangle  section size 80*80 mm Iron with 3 mm thickness   with wilding ,nut and bolt system and all required processes چوکات سولرها</t>
  </si>
  <si>
    <t xml:space="preserve">سطح آبهائی زیرزمینی درین چاه 30 متر نشان داده شده است وعمق کلی چاه 100درنظر گرفته شده چونکه معلومات دقیق در ارتباط به سطح آبهائی زیر زمینی درین ساحه موجود نبوده بناً الی نتیجه مؤفقانه چاه و پمپ تست آن باید که کارهای بعدی پروژه یعنی خریداری سولرپمپ، پنیل ها، تانک زمینی  اعمار احاطه وتمدید سیستم تقسیماتی صورت نگیرد. حد اقل مقدار آبدهی چاه باید 2.1 لیتر در ثانیه باشد درصورتیکه مقدار آبدهی در حین پمپ تست کمتر از مقدار یاد شده باشد دفتر OHW را در جریان گذاشته ممکن که در مشخصات واتر پمپ وپنیل ها تغیر آید ویا کار های بعدی پروژه لغوگردد، کسنگ وفلتر آن پی وی سی  از نوع کلاس D وقطر 8  ا نچ باشد. </t>
  </si>
  <si>
    <t xml:space="preserve">Supply and installaiton of Galvanized Iron (GI) pipe, inside diameter  3" with Gate valve 3''پايپ آهني ملمع جست بقطر داخلي    </t>
  </si>
  <si>
    <t xml:space="preserve">BoQ for 32 m3 (32000 lit)  RCC Ground  water Reservoir </t>
  </si>
  <si>
    <t>Electricity with requirement fitting  work ,one 200 watt Betray and 250 solar panel for the  Solar house , bathroom Guard roomتهیه و نصب سولر بطری معه لین ،گروپ وساکت با تمام امورات ایچابی تحت نظر انجینر مراقبت کنده</t>
  </si>
  <si>
    <t>Construction of manhole (8) (1x1) m dimensions and 1.20 m depth for general water Distribution measuring  including installation gate value  and all necessaries with requirement fittings.ساختمان منهول به تعداد هشت دانه با مشخصات داده شده در کار شبکه توضیح اب با تمام امورات ا</t>
  </si>
  <si>
    <t xml:space="preserve">Excavation for pipe networking in 80 cm depth and 40 cm wide in Complex Layer of area and putting the excavated materials 1m away from the trench,Bed leveling and 90%compaction of pipe bed level proper installation and backfilling of trench with required compaction   .  کندن کاری درزمین  </t>
  </si>
  <si>
    <t>Maintenance Tool Kit for Pipe Networking system (Including Pipe Wrenchs Large and Medium Size, Pliers, Screw Driver, 5 sets of Tap, Pipe Cutter, Teflon for Sealing Pipes 12 No., Cable splice kit 2.5-6mm2 )</t>
  </si>
  <si>
    <t xml:space="preserve"> Solar panels 5000watt   Best Quality European standard according to the approval list of MRRD and also MRRD Approval for solar panels is must and submitted  to the OHW before the installation     صفحه سولر ازنوع سولراروپايي یا معادل آن   باشد                    
Solar module type: POLYCRYSTALLINE or MONOCRYSTALLINE
 </t>
  </si>
  <si>
    <t>Earthing system ,Ground rod with copper Cable with all requirements سیستم آرتنگ</t>
  </si>
  <si>
    <t>Supplying, installation, laying and with requirement fitting in place of High Density Polyethylene pipe (PE 100 PN 10  SDR 17), Outside Diameter: 40 mm, wall thickness 2.4 mm ,weight 0.295 kg/m, Best quality.پایپ پولی ایتیلین بقطر خارجی 40 ملی  با فشارقابل برداشت 10 بار</t>
  </si>
  <si>
    <t>Supplying, installation, laying and with requirement fitting in place of High Density Polyethylene pipe (PE 100 PN 10  SDR 17), Outside Diameter:50 mm, wall thickness 3.0 mm ,weight 0.453 kg/m, Best quality.پایپ پولی ایتیلین بقطر خارجی 50 ملی  با فشارقابل برداشت 10 بار</t>
  </si>
  <si>
    <t>Supplying, installation, laying and with requirement fitting in place of High Density Polyethylene pipe (PE 100 PN 10  SDR 17), Outside Diameter: 63 mm, wall thickness 3.8 mm ,weight 0.721 kg/m, Best quality.پایپ پولی ایتیلین بقطر خارجی 63 ملی  با فشارقابل برداشت 10 بار</t>
  </si>
  <si>
    <t>Supplying, installation, laying and Requirement  with requirement fitting in place of High Density Polyethylene pipe (PE 100 PN 16  SDR 11), Outside Diameter: 75 mm, wall thickness 6.8 mm ,weight 1.47 kg/m, Best quality.پایپ پولی ایتیلین بقطر خارج63 ملی  با فشارقابل برداشت 16 بار</t>
  </si>
  <si>
    <t>Supply and installaiton of Mail threaded Adopter (MTA), Size (75x 2") ادپتربقطر</t>
  </si>
  <si>
    <t xml:space="preserve">Supply and installation of Galvanized Iron Paddle flange diameter 75 mm(clip on the top of the well to hold up the riser main pipe) کلیپ برای محکم نمودن پایپ و واتر پمپ چاه </t>
  </si>
  <si>
    <t>Supplying, installation, laying and with requirement fitting in place of High Density Polyethylene pipe (PE 100 PN 10  SDR 17), Outside Diameter: 90mm, wall thickness 5.4 mm ,weight 1.46 kg/m, Best quality.پایپ پولی ایتیلین بقطر خارجی90 ملی  با فشارقابل برداشت 10 بار</t>
  </si>
  <si>
    <t xml:space="preserve">House to House connection  from main pipe to inside of  houses, public buildings (school, mosque and clinic)According to drawing with its all accessories including 1/2" Saddle clamp, Elbow, Female threaded adapter, (MTA), Gate valve, Water meter, Non return valve, Water tap, Socket, 20mm HDPE pipe with average length of 25 meters (Total 20mm pipe 16 bar length 2675m) each  stand top 2 meters of GI pipes includin of RCC ,formwork for  stand tap connection and perfabricated heavy duty water meter box with B-type meter         تمدید نل از پایپ عمومی الی داخل خانه ها و ساختمان های عام المنفعه (مکتب، مسجد و کلینیک) با تمامی ملحقات آن از قبیل سدل بست نیم انچ، زانوخم، اتصال ماده، گیت وال (فلکه)، میتر، تمبه وال، شیر دهن، ساکت، پایپ 20 ملی متری پولی ایتلین به طول اوسط 5 متر و 2 متر پایپ جستی  برای هر شیر دهن و میتر بکس قبلا ساخته شده با کیفیت عالی </t>
  </si>
  <si>
    <r>
      <t>m</t>
    </r>
    <r>
      <rPr>
        <vertAlign val="superscript"/>
        <sz val="14"/>
        <rFont val="Times New Roman"/>
        <family val="1"/>
      </rPr>
      <t>3</t>
    </r>
  </si>
  <si>
    <r>
      <t xml:space="preserve">Saftey rope </t>
    </r>
    <r>
      <rPr>
        <sz val="14"/>
        <color indexed="8"/>
        <rFont val="Calibri"/>
        <family val="2"/>
      </rPr>
      <t>Ø</t>
    </r>
    <r>
      <rPr>
        <sz val="14"/>
        <color indexed="8"/>
        <rFont val="Times New Roman"/>
        <family val="1"/>
      </rPr>
      <t xml:space="preserve">10mm for holding of solar pump ریسمان پلاستیکی برای واتر پمپ </t>
    </r>
  </si>
  <si>
    <r>
      <t>M</t>
    </r>
    <r>
      <rPr>
        <vertAlign val="superscript"/>
        <sz val="14"/>
        <rFont val="Arial"/>
        <family val="2"/>
      </rPr>
      <t>3</t>
    </r>
  </si>
  <si>
    <r>
      <t>m</t>
    </r>
    <r>
      <rPr>
        <sz val="14"/>
        <rFont val="Calibri"/>
        <family val="2"/>
      </rPr>
      <t>²</t>
    </r>
  </si>
  <si>
    <r>
      <t>m</t>
    </r>
    <r>
      <rPr>
        <vertAlign val="superscript"/>
        <sz val="14"/>
        <rFont val="Times New Roman"/>
        <family val="1"/>
      </rPr>
      <t>2</t>
    </r>
  </si>
  <si>
    <r>
      <t xml:space="preserve">BoQ for Distribution line </t>
    </r>
    <r>
      <rPr>
        <sz val="14"/>
        <rFont val="Times New Roman"/>
        <family val="1"/>
      </rPr>
      <t>(From Water tank to House Conection )</t>
    </r>
  </si>
  <si>
    <t>m3</t>
  </si>
  <si>
    <r>
      <t xml:space="preserve">Total GI-Gate Valves for  all (10) mainholes with Size: (1*1*1.2) according to the drawing with Diametrs 
</t>
    </r>
    <r>
      <rPr>
        <sz val="14"/>
        <rFont val="Times New Roman"/>
        <family val="2"/>
      </rPr>
      <t xml:space="preserve">1- Mainhole (1 Gate Valve </t>
    </r>
    <r>
      <rPr>
        <sz val="14"/>
        <rFont val="Calibri"/>
        <family val="2"/>
      </rPr>
      <t>Ø90mm) 
2- Mainhole (1 Gate Valve Ø90mm )
3- Mainhole (1 Gate Valve Ø50mm,1 Gate Valve Ø75mm )
4- Mainhole (2 Gate Valve Ø40mm )
5- Mainhole (2 Gate Valve Ø63mm )
6- Mainhole (1 Gate Valve Ø50mm, 1 Gate Valve Ø40mm )</t>
    </r>
    <r>
      <rPr>
        <sz val="14"/>
        <rFont val="Times New Roman"/>
        <family val="2"/>
      </rPr>
      <t xml:space="preserve">
</t>
    </r>
    <r>
      <rPr>
        <sz val="14"/>
        <rFont val="Times New Roman"/>
        <family val="1"/>
      </rPr>
      <t>7- Mainhole (1 Gate Valve Ø50mm, 1 Gate Valve Ø40mm )</t>
    </r>
    <r>
      <rPr>
        <sz val="14"/>
        <rFont val="Times New Roman"/>
        <family val="2"/>
      </rPr>
      <t xml:space="preserve">
</t>
    </r>
    <r>
      <rPr>
        <sz val="14"/>
        <rFont val="Times New Roman"/>
        <family val="1"/>
      </rPr>
      <t xml:space="preserve">8- Mainhole (1 Gate Valve Ø63mm, 1 Gate Valve Ø40mm ) </t>
    </r>
    <r>
      <rPr>
        <sz val="14"/>
        <rFont val="Times New Roman"/>
        <family val="2"/>
      </rPr>
      <t xml:space="preserve"> 
9- Mainhole (1 Gate Valve Ø50mm )
10- Mainhole (1 Gate Valve Ø40mm)   
</t>
    </r>
    <r>
      <rPr>
        <sz val="14"/>
        <color indexed="8"/>
        <rFont val="Times New Roman"/>
        <family val="2"/>
      </rPr>
      <t xml:space="preserve">
                                                                                                                                               </t>
    </r>
  </si>
  <si>
    <t>BoQ for Solar pump system and transmission line from well to Ground Reservoir</t>
  </si>
  <si>
    <t xml:space="preserve">Sub-Total Cost for  32 m3 (32000 lit) RCC Surface water Reservoir (Afs.) </t>
  </si>
  <si>
    <t>Sub Total Cost For  BoQ   Structure Gate valve box( 1x1)m</t>
  </si>
  <si>
    <t>Supply and installation of Submersible pump Best Qualty  4 KW with outlet size 2" ,  Equivalent in specification made in European countries ,with inverter=(5kw) switch box, control unit in stainless steel  the approval is must from the PRRD and submitted to the OHW before installation
 Required Head for Pump :100 m , 
   , سولر پمپ    دارائی قطر بدنه  4انچ وانورتر همرای انورتربکس   طبق مشخصات داده شده فوق  ساخت اروپایی باشد</t>
  </si>
  <si>
    <t xml:space="preserve">Well drilling according to the type of earth layers with (cobai machine,  diameter (16")  depends on soil texture and taking  sample of each Geological formation.
 برمه کاری چاه توسط ماشین روتری به قطر(16 انچ) در هر نوع طبقات وهمچنان  اخذ نمونه طبقات جیولوجیکی </t>
  </si>
  <si>
    <t>Lump sum</t>
  </si>
  <si>
    <t>Sub Total Cost For Visibility and control on implementation and arrangements in field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</si>
</sst>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6" formatCode="_(* #,##0_);_(* \(#,##0\);_(* &quot;-&quot;??_);_(@_)"/>
  </numFmts>
  <fonts count="23">
    <font>
      <sz val="10"/>
      <name val="Arial"/>
    </font>
    <font>
      <sz val="10"/>
      <name val="Arial"/>
      <family val="2"/>
    </font>
    <font>
      <b/>
      <sz val="12"/>
      <name val="Times New Roman"/>
      <family val="1"/>
    </font>
    <font>
      <b/>
      <sz val="14"/>
      <name val="Times New Roman"/>
      <family val="1"/>
    </font>
    <font>
      <sz val="10"/>
      <name val="Times New Roman"/>
      <family val="1"/>
    </font>
    <font>
      <sz val="10"/>
      <name val="Arial"/>
      <family val="2"/>
    </font>
    <font>
      <sz val="14"/>
      <name val="Times New Roman"/>
      <family val="1"/>
    </font>
    <font>
      <sz val="10"/>
      <color indexed="8"/>
      <name val="Times New Roman"/>
      <family val="1"/>
    </font>
    <font>
      <sz val="14"/>
      <name val="B Nazanin"/>
      <charset val="178"/>
    </font>
    <font>
      <sz val="12"/>
      <name val="Times New Roman"/>
      <family val="1"/>
    </font>
    <font>
      <sz val="14"/>
      <color indexed="8"/>
      <name val="Times New Roman"/>
      <family val="1"/>
    </font>
    <font>
      <sz val="14"/>
      <name val="Arial"/>
      <family val="2"/>
    </font>
    <font>
      <vertAlign val="superscript"/>
      <sz val="14"/>
      <name val="Times New Roman"/>
      <family val="1"/>
    </font>
    <font>
      <sz val="14"/>
      <color indexed="8"/>
      <name val="Calibri"/>
      <family val="2"/>
    </font>
    <font>
      <vertAlign val="superscript"/>
      <sz val="14"/>
      <name val="Arial"/>
      <family val="2"/>
    </font>
    <font>
      <sz val="14"/>
      <name val="Calibri"/>
      <family val="2"/>
    </font>
    <font>
      <b/>
      <sz val="16"/>
      <name val="Times New Roman"/>
      <family val="1"/>
    </font>
    <font>
      <sz val="14"/>
      <color theme="1"/>
      <name val="Times New Roman"/>
      <family val="1"/>
    </font>
    <font>
      <sz val="14"/>
      <color indexed="8"/>
      <name val="Times New Roman"/>
      <family val="2"/>
    </font>
    <font>
      <sz val="14"/>
      <name val="Times New Roman"/>
      <family val="1"/>
      <charset val="204"/>
    </font>
    <font>
      <sz val="14"/>
      <name val="Times New Roman"/>
      <family val="2"/>
    </font>
    <font>
      <sz val="10"/>
      <name val="Arial"/>
    </font>
    <font>
      <b/>
      <sz val="14"/>
      <name val="Arial"/>
      <family val="2"/>
    </font>
  </fonts>
  <fills count="6">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3" tint="0.59999389629810485"/>
        <bgColor indexed="64"/>
      </patternFill>
    </fill>
  </fills>
  <borders count="33">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diagonal/>
    </border>
    <border>
      <left/>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1" fillId="0" borderId="0"/>
    <xf numFmtId="0" fontId="1" fillId="0" borderId="0"/>
    <xf numFmtId="0" fontId="5" fillId="0" borderId="0"/>
    <xf numFmtId="43" fontId="21" fillId="0" borderId="0" applyFont="0" applyFill="0" applyBorder="0" applyAlignment="0" applyProtection="0"/>
  </cellStyleXfs>
  <cellXfs count="156">
    <xf numFmtId="0" fontId="0" fillId="0" borderId="0" xfId="0"/>
    <xf numFmtId="0" fontId="4" fillId="0" borderId="0" xfId="0" applyFont="1" applyAlignment="1">
      <alignment horizontal="center"/>
    </xf>
    <xf numFmtId="0" fontId="4" fillId="0" borderId="0" xfId="0" applyFont="1"/>
    <xf numFmtId="0" fontId="8" fillId="0" borderId="0" xfId="0" applyFont="1" applyAlignment="1">
      <alignment vertical="center" wrapText="1"/>
    </xf>
    <xf numFmtId="0" fontId="2" fillId="0" borderId="0" xfId="0" applyFont="1" applyAlignment="1">
      <alignment horizontal="left"/>
    </xf>
    <xf numFmtId="3" fontId="6" fillId="0" borderId="0" xfId="0" applyNumberFormat="1" applyFont="1" applyAlignment="1">
      <alignment horizontal="center" vertical="center"/>
    </xf>
    <xf numFmtId="0" fontId="2" fillId="0" borderId="0" xfId="0" applyFont="1" applyAlignment="1">
      <alignment horizontal="left" vertical="center"/>
    </xf>
    <xf numFmtId="0" fontId="9" fillId="0" borderId="0" xfId="0" applyFont="1" applyAlignment="1">
      <alignment horizontal="left"/>
    </xf>
    <xf numFmtId="0" fontId="2" fillId="0" borderId="5" xfId="0" applyFont="1" applyBorder="1" applyAlignment="1">
      <alignment horizontal="center" vertical="center" wrapText="1"/>
    </xf>
    <xf numFmtId="0" fontId="2" fillId="0" borderId="7" xfId="0" applyFont="1" applyBorder="1" applyAlignment="1">
      <alignment horizontal="left" vertical="center"/>
    </xf>
    <xf numFmtId="0" fontId="4" fillId="0" borderId="0" xfId="0" applyFont="1" applyAlignment="1">
      <alignment horizontal="center" vertical="center"/>
    </xf>
    <xf numFmtId="2" fontId="4" fillId="0" borderId="0" xfId="0" applyNumberFormat="1" applyFont="1" applyAlignment="1">
      <alignment horizontal="center" vertical="center"/>
    </xf>
    <xf numFmtId="0" fontId="7"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vertical="center"/>
    </xf>
    <xf numFmtId="3" fontId="4" fillId="0" borderId="0" xfId="0" applyNumberFormat="1" applyFont="1"/>
    <xf numFmtId="0" fontId="2" fillId="3" borderId="3" xfId="0" applyFont="1" applyFill="1" applyBorder="1" applyAlignment="1">
      <alignment horizontal="left" vertical="center"/>
    </xf>
    <xf numFmtId="0" fontId="4" fillId="2" borderId="1" xfId="3" applyFont="1" applyFill="1" applyBorder="1" applyAlignment="1">
      <alignment horizontal="center" vertical="center" wrapText="1"/>
    </xf>
    <xf numFmtId="0" fontId="4" fillId="2" borderId="0" xfId="0" applyFont="1" applyFill="1"/>
    <xf numFmtId="0" fontId="2" fillId="0" borderId="26" xfId="0" applyFont="1" applyBorder="1" applyAlignment="1">
      <alignment horizontal="left"/>
    </xf>
    <xf numFmtId="0" fontId="2" fillId="0" borderId="10" xfId="0" applyFont="1" applyBorder="1" applyAlignment="1">
      <alignment horizontal="left" vertical="center"/>
    </xf>
    <xf numFmtId="0" fontId="7" fillId="0" borderId="31" xfId="0" applyFont="1" applyBorder="1" applyAlignment="1">
      <alignment horizontal="center" vertical="center" wrapText="1"/>
    </xf>
    <xf numFmtId="0" fontId="4" fillId="0" borderId="32" xfId="0" applyFont="1" applyBorder="1" applyAlignment="1">
      <alignment horizontal="left" vertical="center" wrapText="1"/>
    </xf>
    <xf numFmtId="0" fontId="6" fillId="0" borderId="0" xfId="0" applyFont="1"/>
    <xf numFmtId="0" fontId="10" fillId="2" borderId="2" xfId="0" applyFont="1" applyFill="1" applyBorder="1" applyAlignment="1">
      <alignment wrapText="1"/>
    </xf>
    <xf numFmtId="0" fontId="3" fillId="2" borderId="3" xfId="0" applyFont="1" applyFill="1" applyBorder="1" applyAlignment="1">
      <alignment horizontal="left" vertical="center"/>
    </xf>
    <xf numFmtId="0" fontId="10" fillId="0" borderId="2" xfId="0" applyFont="1" applyBorder="1" applyAlignment="1">
      <alignment horizontal="center" vertical="center" wrapText="1"/>
    </xf>
    <xf numFmtId="0" fontId="6" fillId="0" borderId="2" xfId="0" applyFont="1" applyBorder="1" applyAlignment="1">
      <alignment horizontal="center" vertical="center"/>
    </xf>
    <xf numFmtId="0" fontId="6" fillId="2" borderId="2" xfId="0" applyFont="1" applyFill="1" applyBorder="1" applyAlignment="1">
      <alignment horizontal="center" vertical="center"/>
    </xf>
    <xf numFmtId="0" fontId="3" fillId="0" borderId="3" xfId="0" applyFont="1" applyBorder="1" applyAlignment="1">
      <alignment horizontal="left" vertical="center"/>
    </xf>
    <xf numFmtId="0" fontId="6" fillId="2" borderId="2" xfId="0" applyFont="1" applyFill="1" applyBorder="1" applyAlignment="1">
      <alignment horizontal="left" vertical="top" wrapText="1" readingOrder="1"/>
    </xf>
    <xf numFmtId="0" fontId="10" fillId="2" borderId="2" xfId="0" applyFont="1" applyFill="1" applyBorder="1" applyAlignment="1">
      <alignment horizontal="center" vertical="center" wrapText="1"/>
    </xf>
    <xf numFmtId="0" fontId="6" fillId="2" borderId="2" xfId="1" applyFont="1" applyFill="1" applyBorder="1" applyAlignment="1">
      <alignment vertical="justify" readingOrder="1"/>
    </xf>
    <xf numFmtId="0" fontId="6" fillId="2" borderId="2" xfId="1" applyFont="1" applyFill="1" applyBorder="1" applyAlignment="1">
      <alignment vertical="justify" wrapText="1"/>
    </xf>
    <xf numFmtId="2" fontId="6" fillId="0" borderId="2" xfId="0" applyNumberFormat="1" applyFont="1" applyBorder="1" applyAlignment="1">
      <alignment horizontal="center" vertical="center"/>
    </xf>
    <xf numFmtId="0" fontId="6" fillId="0" borderId="3" xfId="0" applyFont="1" applyBorder="1" applyAlignment="1">
      <alignment horizontal="left" vertical="center"/>
    </xf>
    <xf numFmtId="0" fontId="6" fillId="2" borderId="2" xfId="0" applyFont="1" applyFill="1" applyBorder="1" applyAlignment="1">
      <alignment vertical="center" wrapText="1" readingOrder="1"/>
    </xf>
    <xf numFmtId="2" fontId="6" fillId="2" borderId="2" xfId="1" applyNumberFormat="1" applyFont="1" applyFill="1" applyBorder="1" applyAlignment="1">
      <alignment horizontal="left" wrapText="1"/>
    </xf>
    <xf numFmtId="0" fontId="6" fillId="2" borderId="2" xfId="1" applyFont="1" applyFill="1" applyBorder="1" applyAlignment="1">
      <alignment vertical="justify"/>
    </xf>
    <xf numFmtId="0" fontId="6" fillId="0" borderId="2" xfId="0" applyFont="1" applyBorder="1" applyAlignment="1">
      <alignment horizontal="left" vertical="center" wrapText="1"/>
    </xf>
    <xf numFmtId="0" fontId="6" fillId="0" borderId="10" xfId="0" applyFont="1" applyBorder="1"/>
    <xf numFmtId="0" fontId="11" fillId="2" borderId="2" xfId="1" applyFont="1" applyFill="1" applyBorder="1" applyAlignment="1">
      <alignment horizontal="left" vertical="center" wrapText="1"/>
    </xf>
    <xf numFmtId="0" fontId="6" fillId="0" borderId="1" xfId="3" applyFont="1" applyBorder="1" applyAlignment="1">
      <alignment horizontal="center" vertical="center" wrapText="1"/>
    </xf>
    <xf numFmtId="0" fontId="10" fillId="0" borderId="2" xfId="0" applyFont="1" applyBorder="1" applyAlignment="1">
      <alignment horizontal="left" vertical="top" wrapText="1"/>
    </xf>
    <xf numFmtId="0" fontId="6" fillId="0" borderId="2" xfId="3" applyFont="1" applyBorder="1" applyAlignment="1">
      <alignment horizontal="center" vertical="center" wrapText="1"/>
    </xf>
    <xf numFmtId="3" fontId="6" fillId="2" borderId="2" xfId="0" applyNumberFormat="1" applyFont="1" applyFill="1" applyBorder="1" applyAlignment="1">
      <alignment horizontal="center" vertical="center"/>
    </xf>
    <xf numFmtId="0" fontId="6" fillId="0" borderId="3" xfId="0" applyFont="1" applyBorder="1" applyAlignment="1">
      <alignment horizontal="center" vertical="center" wrapText="1" readingOrder="2"/>
    </xf>
    <xf numFmtId="0" fontId="10" fillId="2" borderId="2" xfId="0" applyFont="1" applyFill="1" applyBorder="1" applyAlignment="1">
      <alignment horizontal="left" vertical="center" wrapText="1"/>
    </xf>
    <xf numFmtId="0" fontId="6" fillId="2" borderId="2" xfId="3" applyFont="1" applyFill="1" applyBorder="1" applyAlignment="1">
      <alignment horizontal="center" vertical="center" wrapText="1"/>
    </xf>
    <xf numFmtId="0" fontId="6" fillId="2" borderId="3" xfId="0" applyFont="1" applyFill="1" applyBorder="1" applyAlignment="1">
      <alignment horizontal="center" vertical="center" wrapText="1" readingOrder="2"/>
    </xf>
    <xf numFmtId="0" fontId="10" fillId="0" borderId="2" xfId="0" applyFont="1" applyBorder="1" applyAlignment="1">
      <alignment horizontal="left" vertical="center" wrapText="1"/>
    </xf>
    <xf numFmtId="0" fontId="6" fillId="0" borderId="2" xfId="3" applyFont="1" applyBorder="1" applyAlignment="1">
      <alignment horizontal="left" vertical="center" wrapText="1"/>
    </xf>
    <xf numFmtId="0" fontId="6" fillId="0" borderId="2" xfId="3" applyFont="1" applyBorder="1" applyAlignment="1">
      <alignment horizontal="center" vertical="center"/>
    </xf>
    <xf numFmtId="0" fontId="6" fillId="0" borderId="2" xfId="0" applyFont="1" applyBorder="1" applyAlignment="1">
      <alignment wrapText="1"/>
    </xf>
    <xf numFmtId="0" fontId="6" fillId="2" borderId="2" xfId="3" applyFont="1" applyFill="1" applyBorder="1" applyAlignment="1">
      <alignment horizontal="left" vertical="center" wrapText="1"/>
    </xf>
    <xf numFmtId="0" fontId="6" fillId="2" borderId="2" xfId="0" applyFont="1" applyFill="1" applyBorder="1" applyAlignment="1">
      <alignment vertical="center"/>
    </xf>
    <xf numFmtId="0" fontId="10" fillId="2" borderId="1" xfId="0" applyFont="1" applyFill="1" applyBorder="1" applyAlignment="1">
      <alignment horizontal="center" vertical="center" wrapText="1"/>
    </xf>
    <xf numFmtId="0" fontId="10" fillId="2" borderId="3" xfId="0" applyFont="1" applyFill="1" applyBorder="1" applyAlignment="1">
      <alignment wrapText="1"/>
    </xf>
    <xf numFmtId="0" fontId="6" fillId="0" borderId="3" xfId="0" applyFont="1" applyBorder="1" applyAlignment="1">
      <alignment vertical="center"/>
    </xf>
    <xf numFmtId="0" fontId="6" fillId="2" borderId="2" xfId="0" applyFont="1" applyFill="1" applyBorder="1" applyAlignment="1">
      <alignment horizontal="left" vertical="center" readingOrder="2"/>
    </xf>
    <xf numFmtId="0" fontId="6" fillId="0" borderId="3" xfId="0" applyFont="1" applyBorder="1" applyAlignment="1">
      <alignment horizontal="left" vertical="center" wrapText="1"/>
    </xf>
    <xf numFmtId="2" fontId="6" fillId="2" borderId="2" xfId="0" applyNumberFormat="1" applyFont="1" applyFill="1" applyBorder="1" applyAlignment="1">
      <alignment horizontal="center" vertical="center"/>
    </xf>
    <xf numFmtId="0" fontId="11" fillId="0" borderId="2" xfId="0" applyFont="1" applyBorder="1" applyAlignment="1">
      <alignment horizontal="center" vertical="center"/>
    </xf>
    <xf numFmtId="0" fontId="11" fillId="0" borderId="10" xfId="0" applyFont="1" applyBorder="1"/>
    <xf numFmtId="0" fontId="6" fillId="2" borderId="2" xfId="0" applyFont="1" applyFill="1" applyBorder="1" applyAlignment="1">
      <alignment vertical="center" readingOrder="1"/>
    </xf>
    <xf numFmtId="0" fontId="6" fillId="2" borderId="2" xfId="0" applyFont="1" applyFill="1" applyBorder="1" applyAlignment="1">
      <alignment horizontal="left" vertical="center" wrapText="1"/>
    </xf>
    <xf numFmtId="0" fontId="6" fillId="0" borderId="3" xfId="0" applyFont="1" applyBorder="1"/>
    <xf numFmtId="0" fontId="6" fillId="0" borderId="2" xfId="0" applyFont="1" applyBorder="1" applyAlignment="1">
      <alignment vertical="center" wrapText="1"/>
    </xf>
    <xf numFmtId="0" fontId="10" fillId="0" borderId="2" xfId="0" applyFont="1" applyBorder="1" applyAlignment="1">
      <alignment wrapText="1"/>
    </xf>
    <xf numFmtId="0" fontId="6" fillId="2" borderId="3" xfId="0" applyFont="1" applyFill="1" applyBorder="1" applyAlignment="1">
      <alignment horizontal="left" vertical="center" wrapText="1"/>
    </xf>
    <xf numFmtId="0" fontId="11" fillId="0" borderId="3" xfId="0" applyFont="1" applyBorder="1"/>
    <xf numFmtId="0" fontId="10" fillId="0" borderId="2" xfId="0" applyFont="1" applyBorder="1" applyAlignment="1">
      <alignment vertical="center" wrapText="1"/>
    </xf>
    <xf numFmtId="0" fontId="17" fillId="2" borderId="2" xfId="3" applyFont="1" applyFill="1" applyBorder="1" applyAlignment="1">
      <alignment horizontal="left" vertical="center" wrapText="1"/>
    </xf>
    <xf numFmtId="0" fontId="10" fillId="0" borderId="2" xfId="0" applyFont="1" applyBorder="1" applyAlignment="1">
      <alignment horizontal="left" wrapText="1"/>
    </xf>
    <xf numFmtId="1" fontId="6" fillId="2" borderId="2" xfId="3" applyNumberFormat="1" applyFont="1" applyFill="1" applyBorder="1" applyAlignment="1">
      <alignment horizontal="center" vertical="center"/>
    </xf>
    <xf numFmtId="0" fontId="18" fillId="0" borderId="23" xfId="0" applyFont="1" applyBorder="1" applyAlignment="1">
      <alignment horizontal="left" vertical="top" wrapText="1"/>
    </xf>
    <xf numFmtId="0" fontId="19" fillId="0" borderId="23" xfId="0" applyFont="1" applyBorder="1" applyAlignment="1">
      <alignment horizontal="center" vertical="center" wrapText="1"/>
    </xf>
    <xf numFmtId="0" fontId="3" fillId="0" borderId="27" xfId="0" applyFont="1" applyBorder="1" applyAlignment="1">
      <alignment horizontal="left" vertical="center"/>
    </xf>
    <xf numFmtId="0" fontId="19" fillId="0" borderId="23" xfId="0" applyFont="1" applyBorder="1" applyAlignment="1">
      <alignment horizontal="center" vertical="top" wrapText="1"/>
    </xf>
    <xf numFmtId="0" fontId="18" fillId="0" borderId="2" xfId="0" applyFont="1" applyBorder="1" applyAlignment="1">
      <alignment horizontal="left" vertical="top" wrapText="1"/>
    </xf>
    <xf numFmtId="0" fontId="19" fillId="0" borderId="2" xfId="0" applyFont="1" applyBorder="1" applyAlignment="1">
      <alignment horizontal="center" vertical="center" wrapText="1"/>
    </xf>
    <xf numFmtId="0" fontId="3" fillId="0" borderId="29" xfId="0" applyFont="1" applyBorder="1" applyAlignment="1">
      <alignment horizontal="left" vertical="center"/>
    </xf>
    <xf numFmtId="0" fontId="6" fillId="0" borderId="1" xfId="0" applyFont="1" applyBorder="1" applyAlignment="1">
      <alignment horizontal="center" vertical="center"/>
    </xf>
    <xf numFmtId="0" fontId="6" fillId="0" borderId="2" xfId="0" applyFont="1" applyBorder="1" applyAlignment="1">
      <alignment horizontal="left" vertical="center" wrapText="1" readingOrder="1"/>
    </xf>
    <xf numFmtId="164" fontId="6" fillId="0" borderId="2" xfId="0" applyNumberFormat="1" applyFont="1" applyBorder="1" applyAlignment="1">
      <alignment horizontal="center" vertical="center"/>
    </xf>
    <xf numFmtId="3" fontId="6" fillId="0" borderId="7" xfId="0" applyNumberFormat="1" applyFont="1" applyBorder="1" applyAlignment="1">
      <alignment vertical="center"/>
    </xf>
    <xf numFmtId="0" fontId="6" fillId="0" borderId="3" xfId="0" applyFont="1" applyBorder="1" applyAlignment="1">
      <alignment horizontal="center" vertical="center" wrapText="1"/>
    </xf>
    <xf numFmtId="0" fontId="3" fillId="0" borderId="10" xfId="0" applyFont="1" applyBorder="1"/>
    <xf numFmtId="0" fontId="2" fillId="0" borderId="4" xfId="0" applyFont="1" applyBorder="1" applyAlignment="1">
      <alignment horizontal="center" vertical="center" wrapText="1"/>
    </xf>
    <xf numFmtId="0" fontId="2" fillId="0" borderId="6" xfId="0" applyFont="1" applyBorder="1" applyAlignment="1">
      <alignment horizontal="center" wrapText="1"/>
    </xf>
    <xf numFmtId="0" fontId="6" fillId="0" borderId="31" xfId="0" applyFont="1" applyBorder="1" applyAlignment="1">
      <alignment horizontal="center"/>
    </xf>
    <xf numFmtId="0" fontId="3" fillId="0" borderId="0" xfId="0" applyFont="1" applyAlignment="1">
      <alignment horizontal="center"/>
    </xf>
    <xf numFmtId="0" fontId="6" fillId="0" borderId="26" xfId="0" applyFont="1" applyBorder="1" applyAlignment="1">
      <alignment horizontal="center"/>
    </xf>
    <xf numFmtId="0" fontId="6" fillId="0" borderId="0" xfId="0" applyFont="1" applyAlignment="1">
      <alignment horizontal="center"/>
    </xf>
    <xf numFmtId="0" fontId="6" fillId="0" borderId="30" xfId="0" applyFont="1" applyBorder="1" applyAlignment="1">
      <alignment horizontal="right"/>
    </xf>
    <xf numFmtId="0" fontId="6" fillId="0" borderId="31" xfId="0" applyFont="1" applyBorder="1" applyAlignment="1">
      <alignment horizontal="right"/>
    </xf>
    <xf numFmtId="0" fontId="3" fillId="3" borderId="20" xfId="0" applyFont="1" applyFill="1" applyBorder="1" applyAlignment="1">
      <alignment horizontal="left" vertical="center"/>
    </xf>
    <xf numFmtId="0" fontId="3" fillId="3" borderId="21" xfId="0" applyFont="1" applyFill="1" applyBorder="1" applyAlignment="1">
      <alignment horizontal="left" vertical="center"/>
    </xf>
    <xf numFmtId="0" fontId="3" fillId="3" borderId="27" xfId="0" applyFont="1" applyFill="1" applyBorder="1" applyAlignment="1">
      <alignment horizontal="left" vertical="center"/>
    </xf>
    <xf numFmtId="0" fontId="3" fillId="0" borderId="20" xfId="0" applyFont="1" applyBorder="1" applyAlignment="1">
      <alignment horizontal="left"/>
    </xf>
    <xf numFmtId="0" fontId="3" fillId="0" borderId="21" xfId="0" applyFont="1" applyBorder="1" applyAlignment="1">
      <alignment horizontal="left"/>
    </xf>
    <xf numFmtId="0" fontId="3" fillId="0" borderId="9" xfId="0" applyFont="1" applyBorder="1" applyAlignment="1">
      <alignment horizontal="left"/>
    </xf>
    <xf numFmtId="0" fontId="8" fillId="0" borderId="26" xfId="0" applyFont="1" applyBorder="1" applyAlignment="1">
      <alignment horizontal="right" wrapText="1"/>
    </xf>
    <xf numFmtId="0" fontId="8" fillId="0" borderId="0" xfId="0" applyFont="1" applyAlignment="1">
      <alignment horizontal="right" wrapText="1"/>
    </xf>
    <xf numFmtId="0" fontId="8" fillId="0" borderId="10" xfId="0" applyFont="1" applyBorder="1" applyAlignment="1">
      <alignment horizontal="right" wrapText="1"/>
    </xf>
    <xf numFmtId="0" fontId="6" fillId="0" borderId="26" xfId="0" applyFont="1" applyBorder="1"/>
    <xf numFmtId="0" fontId="6" fillId="0" borderId="0" xfId="0" applyFont="1"/>
    <xf numFmtId="0" fontId="8" fillId="0" borderId="24" xfId="0" applyFont="1" applyBorder="1" applyAlignment="1">
      <alignment horizontal="right" vertical="top" wrapText="1"/>
    </xf>
    <xf numFmtId="0" fontId="8" fillId="0" borderId="11" xfId="0" applyFont="1" applyBorder="1" applyAlignment="1">
      <alignment horizontal="right" vertical="top" wrapText="1"/>
    </xf>
    <xf numFmtId="0" fontId="8" fillId="0" borderId="25" xfId="0" applyFont="1" applyBorder="1" applyAlignment="1">
      <alignment horizontal="right" vertical="top" wrapText="1"/>
    </xf>
    <xf numFmtId="0" fontId="3" fillId="0" borderId="0" xfId="0" applyFont="1" applyAlignment="1">
      <alignment vertical="center" wrapText="1"/>
    </xf>
    <xf numFmtId="0" fontId="3" fillId="0" borderId="10" xfId="0" applyFont="1" applyBorder="1" applyAlignment="1">
      <alignment vertical="center" wrapText="1"/>
    </xf>
    <xf numFmtId="0" fontId="4" fillId="0" borderId="24" xfId="0" applyFont="1" applyBorder="1" applyAlignment="1">
      <alignment horizontal="center"/>
    </xf>
    <xf numFmtId="0" fontId="4" fillId="0" borderId="11" xfId="0" applyFont="1" applyBorder="1" applyAlignment="1">
      <alignment horizontal="center"/>
    </xf>
    <xf numFmtId="0" fontId="4" fillId="0" borderId="25" xfId="0" applyFont="1" applyBorder="1" applyAlignment="1">
      <alignment horizontal="center"/>
    </xf>
    <xf numFmtId="0" fontId="6" fillId="0" borderId="10" xfId="0" applyFont="1" applyBorder="1" applyAlignment="1">
      <alignment horizontal="center"/>
    </xf>
    <xf numFmtId="0" fontId="2" fillId="5" borderId="26" xfId="0" applyFont="1" applyFill="1" applyBorder="1" applyAlignment="1">
      <alignment horizontal="center"/>
    </xf>
    <xf numFmtId="0" fontId="2" fillId="5" borderId="0" xfId="0" applyFont="1" applyFill="1" applyAlignment="1">
      <alignment horizontal="center"/>
    </xf>
    <xf numFmtId="0" fontId="2" fillId="5" borderId="10" xfId="0" applyFont="1" applyFill="1" applyBorder="1" applyAlignment="1">
      <alignment horizontal="center"/>
    </xf>
    <xf numFmtId="0" fontId="2" fillId="0" borderId="26" xfId="0" applyFont="1" applyBorder="1" applyAlignment="1">
      <alignment horizontal="center"/>
    </xf>
    <xf numFmtId="0" fontId="2" fillId="0" borderId="0" xfId="0" applyFont="1" applyAlignment="1">
      <alignment horizontal="center"/>
    </xf>
    <xf numFmtId="0" fontId="2" fillId="0" borderId="10" xfId="0" applyFont="1" applyBorder="1" applyAlignment="1">
      <alignment horizontal="center"/>
    </xf>
    <xf numFmtId="0" fontId="2" fillId="3" borderId="1" xfId="0" applyFont="1" applyFill="1" applyBorder="1" applyAlignment="1">
      <alignment horizontal="left" vertical="center"/>
    </xf>
    <xf numFmtId="0" fontId="2" fillId="3" borderId="2" xfId="0" applyFont="1" applyFill="1" applyBorder="1" applyAlignment="1">
      <alignment horizontal="left" vertical="center"/>
    </xf>
    <xf numFmtId="0" fontId="2" fillId="0" borderId="12" xfId="0" applyFont="1" applyBorder="1" applyAlignment="1">
      <alignment horizontal="left"/>
    </xf>
    <xf numFmtId="0" fontId="2" fillId="0" borderId="13" xfId="0" applyFont="1" applyBorder="1" applyAlignment="1">
      <alignment horizontal="left"/>
    </xf>
    <xf numFmtId="0" fontId="2" fillId="0" borderId="14" xfId="0" applyFont="1" applyBorder="1" applyAlignment="1">
      <alignment horizontal="left"/>
    </xf>
    <xf numFmtId="0" fontId="3" fillId="0" borderId="15"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3" borderId="18" xfId="0" applyFont="1" applyFill="1" applyBorder="1" applyAlignment="1">
      <alignment horizontal="left" vertical="center"/>
    </xf>
    <xf numFmtId="0" fontId="3" fillId="3" borderId="19" xfId="0" applyFont="1" applyFill="1" applyBorder="1" applyAlignment="1">
      <alignment horizontal="left" vertical="center"/>
    </xf>
    <xf numFmtId="0" fontId="3" fillId="3" borderId="28" xfId="0" applyFont="1" applyFill="1" applyBorder="1" applyAlignment="1">
      <alignment horizontal="left" vertical="center"/>
    </xf>
    <xf numFmtId="0" fontId="3" fillId="0" borderId="20" xfId="0" applyFont="1" applyBorder="1" applyAlignment="1">
      <alignment horizontal="left" vertical="center"/>
    </xf>
    <xf numFmtId="0" fontId="3" fillId="0" borderId="21" xfId="0" applyFont="1" applyBorder="1" applyAlignment="1">
      <alignment horizontal="left" vertical="center"/>
    </xf>
    <xf numFmtId="0" fontId="3" fillId="0" borderId="9" xfId="0" applyFont="1" applyBorder="1" applyAlignment="1">
      <alignment horizontal="left" vertical="center"/>
    </xf>
    <xf numFmtId="0" fontId="3" fillId="2" borderId="20" xfId="0" applyFont="1" applyFill="1" applyBorder="1" applyAlignment="1">
      <alignment horizontal="left" vertical="center"/>
    </xf>
    <xf numFmtId="0" fontId="3" fillId="2" borderId="21" xfId="0" applyFont="1" applyFill="1" applyBorder="1" applyAlignment="1">
      <alignment horizontal="left" vertical="center"/>
    </xf>
    <xf numFmtId="0" fontId="3" fillId="2" borderId="9" xfId="0" applyFont="1" applyFill="1" applyBorder="1" applyAlignment="1">
      <alignment horizontal="left" vertical="center"/>
    </xf>
    <xf numFmtId="0" fontId="16" fillId="3" borderId="20" xfId="0" applyFont="1" applyFill="1" applyBorder="1" applyAlignment="1">
      <alignment horizontal="left" vertical="center"/>
    </xf>
    <xf numFmtId="0" fontId="16" fillId="3" borderId="21" xfId="0" applyFont="1" applyFill="1" applyBorder="1" applyAlignment="1">
      <alignment horizontal="left" vertical="center"/>
    </xf>
    <xf numFmtId="0" fontId="16" fillId="3" borderId="27" xfId="0" applyFont="1" applyFill="1" applyBorder="1" applyAlignment="1">
      <alignment horizontal="left" vertical="center"/>
    </xf>
    <xf numFmtId="0" fontId="3" fillId="3" borderId="15" xfId="0" applyFont="1" applyFill="1" applyBorder="1" applyAlignment="1">
      <alignment horizontal="left" vertical="center"/>
    </xf>
    <xf numFmtId="0" fontId="3" fillId="3" borderId="16" xfId="0" applyFont="1" applyFill="1" applyBorder="1" applyAlignment="1">
      <alignment horizontal="left" vertical="center"/>
    </xf>
    <xf numFmtId="0" fontId="3" fillId="3" borderId="22" xfId="0" applyFont="1" applyFill="1" applyBorder="1" applyAlignment="1">
      <alignment horizontal="left" vertical="center"/>
    </xf>
    <xf numFmtId="166" fontId="11" fillId="2" borderId="2" xfId="4" applyNumberFormat="1" applyFont="1" applyFill="1" applyBorder="1" applyAlignment="1">
      <alignment horizontal="center" vertical="center"/>
    </xf>
    <xf numFmtId="166" fontId="22" fillId="2" borderId="2" xfId="4" applyNumberFormat="1" applyFont="1" applyFill="1" applyBorder="1" applyAlignment="1">
      <alignment horizontal="center" vertical="center"/>
    </xf>
    <xf numFmtId="166" fontId="11" fillId="0" borderId="2" xfId="4" applyNumberFormat="1" applyFont="1" applyBorder="1" applyAlignment="1">
      <alignment horizontal="center" vertical="center"/>
    </xf>
    <xf numFmtId="166" fontId="11" fillId="2" borderId="2" xfId="4" applyNumberFormat="1" applyFont="1" applyFill="1" applyBorder="1" applyAlignment="1">
      <alignment horizontal="left" vertical="center"/>
    </xf>
    <xf numFmtId="166" fontId="3" fillId="4" borderId="8" xfId="0" applyNumberFormat="1" applyFont="1" applyFill="1" applyBorder="1" applyAlignment="1">
      <alignment horizontal="center" vertical="center"/>
    </xf>
    <xf numFmtId="166" fontId="6" fillId="4" borderId="2" xfId="0" applyNumberFormat="1" applyFont="1" applyFill="1" applyBorder="1" applyAlignment="1">
      <alignment horizontal="center" vertical="center"/>
    </xf>
    <xf numFmtId="1" fontId="3" fillId="4" borderId="8" xfId="0" applyNumberFormat="1" applyFont="1" applyFill="1" applyBorder="1" applyAlignment="1">
      <alignment horizontal="center" vertical="center"/>
    </xf>
    <xf numFmtId="1" fontId="3" fillId="4" borderId="2" xfId="0" applyNumberFormat="1" applyFont="1" applyFill="1" applyBorder="1" applyAlignment="1">
      <alignment horizontal="center" vertical="center"/>
    </xf>
  </cellXfs>
  <cellStyles count="5">
    <cellStyle name="Comma" xfId="4" builtinId="3"/>
    <cellStyle name="Normal" xfId="0" builtinId="0"/>
    <cellStyle name="Normal 2" xfId="1" xr:uid="{00000000-0005-0000-0000-000001000000}"/>
    <cellStyle name="Normal 2 2" xfId="2" xr:uid="{00000000-0005-0000-0000-000002000000}"/>
    <cellStyle name="Normal 3"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5311775</xdr:colOff>
      <xdr:row>2</xdr:row>
      <xdr:rowOff>240665</xdr:rowOff>
    </xdr:from>
    <xdr:ext cx="184731" cy="264560"/>
    <xdr:sp macro="" textlink="">
      <xdr:nvSpPr>
        <xdr:cNvPr id="10" name="TextBox 9">
          <a:extLst>
            <a:ext uri="{FF2B5EF4-FFF2-40B4-BE49-F238E27FC236}">
              <a16:creationId xmlns:a16="http://schemas.microsoft.com/office/drawing/2014/main" id="{2C8BB121-0828-4BFC-AD4B-C4CED04FE928}"/>
            </a:ext>
          </a:extLst>
        </xdr:cNvPr>
        <xdr:cNvSpPr txBox="1"/>
      </xdr:nvSpPr>
      <xdr:spPr>
        <a:xfrm>
          <a:off x="5633010" y="19290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1</xdr:col>
      <xdr:colOff>1193800</xdr:colOff>
      <xdr:row>0</xdr:row>
      <xdr:rowOff>82550</xdr:rowOff>
    </xdr:from>
    <xdr:to>
      <xdr:col>1</xdr:col>
      <xdr:colOff>2851150</xdr:colOff>
      <xdr:row>0</xdr:row>
      <xdr:rowOff>1320800</xdr:rowOff>
    </xdr:to>
    <xdr:pic>
      <xdr:nvPicPr>
        <xdr:cNvPr id="110258" name="Picture 2">
          <a:extLst>
            <a:ext uri="{FF2B5EF4-FFF2-40B4-BE49-F238E27FC236}">
              <a16:creationId xmlns:a16="http://schemas.microsoft.com/office/drawing/2014/main" id="{523E1FB9-9A88-4126-A780-9D8C08A5E5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11300" y="82550"/>
          <a:ext cx="1657350"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3191935</xdr:colOff>
      <xdr:row>0</xdr:row>
      <xdr:rowOff>504633</xdr:rowOff>
    </xdr:from>
    <xdr:to>
      <xdr:col>4</xdr:col>
      <xdr:colOff>540748</xdr:colOff>
      <xdr:row>0</xdr:row>
      <xdr:rowOff>1068196</xdr:rowOff>
    </xdr:to>
    <xdr:sp macro="" textlink="">
      <xdr:nvSpPr>
        <xdr:cNvPr id="4" name="TextBox 3">
          <a:extLst>
            <a:ext uri="{FF2B5EF4-FFF2-40B4-BE49-F238E27FC236}">
              <a16:creationId xmlns:a16="http://schemas.microsoft.com/office/drawing/2014/main" id="{25C11A6B-6A49-44D0-BB77-91AC1F046B6D}"/>
            </a:ext>
          </a:extLst>
        </xdr:cNvPr>
        <xdr:cNvSpPr txBox="1"/>
      </xdr:nvSpPr>
      <xdr:spPr>
        <a:xfrm>
          <a:off x="3547920" y="504633"/>
          <a:ext cx="4256843" cy="5635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t>DRA-AFJR</a:t>
          </a:r>
          <a:r>
            <a:rPr lang="en-US" sz="2800" b="1" baseline="0"/>
            <a:t> </a:t>
          </a:r>
          <a:r>
            <a:rPr lang="ps-AF" sz="2800" b="1" baseline="0"/>
            <a:t>افغانستان ګډ غبر ګون</a:t>
          </a:r>
          <a:endParaRPr lang="en-US" sz="2800" b="1"/>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A1:K109"/>
  <sheetViews>
    <sheetView tabSelected="1" topLeftCell="A2" zoomScale="99" zoomScaleNormal="115" zoomScaleSheetLayoutView="100" zoomScalePageLayoutView="115" workbookViewId="0">
      <selection activeCell="D8" sqref="D8:E8"/>
    </sheetView>
  </sheetViews>
  <sheetFormatPr defaultColWidth="9.28515625" defaultRowHeight="12.75"/>
  <cols>
    <col min="1" max="1" width="5.28515625" style="1" customWidth="1"/>
    <col min="2" max="2" width="82.7109375" style="2" customWidth="1"/>
    <col min="3" max="3" width="10.7109375" style="1" customWidth="1"/>
    <col min="4" max="4" width="10.28515625" style="1" customWidth="1"/>
    <col min="5" max="5" width="13.28515625" style="2" customWidth="1"/>
    <col min="6" max="6" width="13.42578125" style="2" customWidth="1"/>
    <col min="7" max="7" width="26.28515625" style="2" customWidth="1"/>
    <col min="8" max="8" width="9.5703125" style="2" bestFit="1" customWidth="1"/>
    <col min="9" max="16384" width="9.28515625" style="2"/>
  </cols>
  <sheetData>
    <row r="1" spans="1:7" ht="114.6" customHeight="1">
      <c r="A1" s="112"/>
      <c r="B1" s="113"/>
      <c r="C1" s="113"/>
      <c r="D1" s="113"/>
      <c r="E1" s="113"/>
      <c r="F1" s="113"/>
      <c r="G1" s="114"/>
    </row>
    <row r="2" spans="1:7" ht="18.75">
      <c r="A2" s="92" t="s">
        <v>61</v>
      </c>
      <c r="B2" s="93"/>
      <c r="C2" s="93"/>
      <c r="D2" s="93"/>
      <c r="E2" s="93"/>
      <c r="F2" s="93"/>
      <c r="G2" s="115"/>
    </row>
    <row r="3" spans="1:7" ht="19.899999999999999" customHeight="1">
      <c r="A3" s="116" t="s">
        <v>97</v>
      </c>
      <c r="B3" s="117"/>
      <c r="C3" s="117"/>
      <c r="D3" s="117"/>
      <c r="E3" s="117"/>
      <c r="F3" s="117"/>
      <c r="G3" s="118"/>
    </row>
    <row r="4" spans="1:7" ht="19.149999999999999" customHeight="1" thickBot="1">
      <c r="A4" s="119" t="s">
        <v>17</v>
      </c>
      <c r="B4" s="120"/>
      <c r="C4" s="120"/>
      <c r="D4" s="120"/>
      <c r="E4" s="120"/>
      <c r="F4" s="120"/>
      <c r="G4" s="121"/>
    </row>
    <row r="5" spans="1:7" ht="51" customHeight="1">
      <c r="A5" s="88" t="s">
        <v>0</v>
      </c>
      <c r="B5" s="8" t="s">
        <v>5</v>
      </c>
      <c r="C5" s="8" t="s">
        <v>1</v>
      </c>
      <c r="D5" s="8" t="s">
        <v>4</v>
      </c>
      <c r="E5" s="8" t="s">
        <v>6</v>
      </c>
      <c r="F5" s="8" t="s">
        <v>7</v>
      </c>
      <c r="G5" s="89" t="s">
        <v>2</v>
      </c>
    </row>
    <row r="6" spans="1:7" ht="20.65" customHeight="1">
      <c r="A6" s="122" t="s">
        <v>13</v>
      </c>
      <c r="B6" s="123"/>
      <c r="C6" s="123"/>
      <c r="D6" s="123"/>
      <c r="E6" s="123"/>
      <c r="F6" s="123"/>
      <c r="G6" s="16"/>
    </row>
    <row r="7" spans="1:7" ht="37.5">
      <c r="A7" s="17">
        <v>1</v>
      </c>
      <c r="B7" s="24" t="s">
        <v>41</v>
      </c>
      <c r="C7" s="41" t="s">
        <v>131</v>
      </c>
      <c r="D7" s="148">
        <v>1</v>
      </c>
      <c r="E7" s="149"/>
      <c r="F7" s="151">
        <f>D7*E7</f>
        <v>0</v>
      </c>
      <c r="G7" s="25"/>
    </row>
    <row r="8" spans="1:7" ht="93.75">
      <c r="A8" s="17">
        <v>2</v>
      </c>
      <c r="B8" s="24" t="s">
        <v>130</v>
      </c>
      <c r="C8" s="26" t="s">
        <v>9</v>
      </c>
      <c r="D8" s="150">
        <v>50</v>
      </c>
      <c r="E8" s="148"/>
      <c r="F8" s="151">
        <f>D8*E8</f>
        <v>0</v>
      </c>
      <c r="G8" s="29"/>
    </row>
    <row r="9" spans="1:7" ht="118.15" customHeight="1">
      <c r="A9" s="17">
        <v>3</v>
      </c>
      <c r="B9" s="24" t="s">
        <v>69</v>
      </c>
      <c r="C9" s="26" t="s">
        <v>9</v>
      </c>
      <c r="D9" s="150">
        <v>50</v>
      </c>
      <c r="E9" s="148"/>
      <c r="F9" s="151">
        <f>D9*E9</f>
        <v>0</v>
      </c>
      <c r="G9" s="29"/>
    </row>
    <row r="10" spans="1:7" s="18" customFormat="1" ht="57" customHeight="1">
      <c r="A10" s="17">
        <v>4</v>
      </c>
      <c r="B10" s="30" t="s">
        <v>38</v>
      </c>
      <c r="C10" s="31" t="s">
        <v>9</v>
      </c>
      <c r="D10" s="148">
        <v>74</v>
      </c>
      <c r="E10" s="148"/>
      <c r="F10" s="151">
        <f>D10*E10</f>
        <v>0</v>
      </c>
      <c r="G10" s="25"/>
    </row>
    <row r="11" spans="1:7" ht="100.5" customHeight="1">
      <c r="A11" s="17">
        <v>5</v>
      </c>
      <c r="B11" s="32" t="s">
        <v>39</v>
      </c>
      <c r="C11" s="26" t="s">
        <v>9</v>
      </c>
      <c r="D11" s="150">
        <v>26</v>
      </c>
      <c r="E11" s="150"/>
      <c r="F11" s="151">
        <f>D11*E11</f>
        <v>0</v>
      </c>
      <c r="G11" s="29"/>
    </row>
    <row r="12" spans="1:7" ht="109.5" customHeight="1">
      <c r="A12" s="17">
        <v>6</v>
      </c>
      <c r="B12" s="33" t="s">
        <v>24</v>
      </c>
      <c r="C12" s="34" t="s">
        <v>118</v>
      </c>
      <c r="D12" s="150">
        <v>8</v>
      </c>
      <c r="E12" s="150"/>
      <c r="F12" s="151">
        <f>D12*E12</f>
        <v>0</v>
      </c>
      <c r="G12" s="35"/>
    </row>
    <row r="13" spans="1:7" ht="49.9" customHeight="1">
      <c r="A13" s="17">
        <v>7</v>
      </c>
      <c r="B13" s="36" t="s">
        <v>28</v>
      </c>
      <c r="C13" s="34" t="s">
        <v>9</v>
      </c>
      <c r="D13" s="150">
        <v>4</v>
      </c>
      <c r="E13" s="150"/>
      <c r="F13" s="151">
        <f>D13*E13</f>
        <v>0</v>
      </c>
      <c r="G13" s="35"/>
    </row>
    <row r="14" spans="1:7" ht="49.9" customHeight="1">
      <c r="A14" s="17">
        <v>8</v>
      </c>
      <c r="B14" s="37" t="s">
        <v>26</v>
      </c>
      <c r="C14" s="34" t="s">
        <v>118</v>
      </c>
      <c r="D14" s="150">
        <v>4</v>
      </c>
      <c r="E14" s="150"/>
      <c r="F14" s="151">
        <f>D14*E14</f>
        <v>0</v>
      </c>
      <c r="G14" s="35"/>
    </row>
    <row r="15" spans="1:7" ht="115.9" customHeight="1">
      <c r="A15" s="17">
        <v>9</v>
      </c>
      <c r="B15" s="38" t="s">
        <v>27</v>
      </c>
      <c r="C15" s="34" t="s">
        <v>23</v>
      </c>
      <c r="D15" s="150">
        <v>1</v>
      </c>
      <c r="E15" s="150"/>
      <c r="F15" s="151">
        <f>D15*E15</f>
        <v>0</v>
      </c>
      <c r="G15" s="29"/>
    </row>
    <row r="16" spans="1:7" ht="46.5" customHeight="1">
      <c r="A16" s="17">
        <v>10</v>
      </c>
      <c r="B16" s="39" t="s">
        <v>29</v>
      </c>
      <c r="C16" s="27" t="s">
        <v>23</v>
      </c>
      <c r="D16" s="150">
        <v>1</v>
      </c>
      <c r="E16" s="150"/>
      <c r="F16" s="151">
        <f>D16*E16</f>
        <v>0</v>
      </c>
      <c r="G16" s="40"/>
    </row>
    <row r="17" spans="1:7" ht="131.25">
      <c r="A17" s="17">
        <v>11</v>
      </c>
      <c r="B17" s="39" t="s">
        <v>98</v>
      </c>
      <c r="C17" s="27" t="s">
        <v>11</v>
      </c>
      <c r="D17" s="150">
        <v>8</v>
      </c>
      <c r="E17" s="150"/>
      <c r="F17" s="151">
        <f>D17*E17</f>
        <v>0</v>
      </c>
      <c r="G17" s="29"/>
    </row>
    <row r="18" spans="1:7" ht="19.5" thickBot="1">
      <c r="A18" s="124" t="s">
        <v>12</v>
      </c>
      <c r="B18" s="125"/>
      <c r="C18" s="125"/>
      <c r="D18" s="125"/>
      <c r="E18" s="126"/>
      <c r="F18" s="152">
        <f>SUM(F7:F17)</f>
        <v>0</v>
      </c>
      <c r="G18" s="9"/>
    </row>
    <row r="19" spans="1:7" ht="48.4" customHeight="1">
      <c r="A19" s="19"/>
      <c r="B19" s="7"/>
      <c r="C19" s="4"/>
      <c r="E19" s="7"/>
      <c r="F19" s="5"/>
      <c r="G19" s="20"/>
    </row>
    <row r="20" spans="1:7" ht="39.4" customHeight="1">
      <c r="A20" s="145" t="s">
        <v>126</v>
      </c>
      <c r="B20" s="146"/>
      <c r="C20" s="146"/>
      <c r="D20" s="146"/>
      <c r="E20" s="146"/>
      <c r="F20" s="146"/>
      <c r="G20" s="147"/>
    </row>
    <row r="21" spans="1:7" ht="150">
      <c r="A21" s="42">
        <v>1</v>
      </c>
      <c r="B21" s="43" t="s">
        <v>129</v>
      </c>
      <c r="C21" s="44" t="s">
        <v>3</v>
      </c>
      <c r="D21" s="26">
        <v>1</v>
      </c>
      <c r="E21" s="45"/>
      <c r="F21" s="151">
        <f t="shared" ref="F21:F42" si="0">D21*E21</f>
        <v>0</v>
      </c>
      <c r="G21" s="46" t="s">
        <v>96</v>
      </c>
    </row>
    <row r="22" spans="1:7" ht="131.25">
      <c r="A22" s="42">
        <v>2</v>
      </c>
      <c r="B22" s="47" t="s">
        <v>108</v>
      </c>
      <c r="C22" s="48" t="s">
        <v>23</v>
      </c>
      <c r="D22" s="26">
        <v>1</v>
      </c>
      <c r="E22" s="45"/>
      <c r="F22" s="151">
        <f t="shared" si="0"/>
        <v>0</v>
      </c>
      <c r="G22" s="49" t="s">
        <v>62</v>
      </c>
    </row>
    <row r="23" spans="1:7" ht="56.25">
      <c r="A23" s="42">
        <v>3</v>
      </c>
      <c r="B23" s="47" t="s">
        <v>100</v>
      </c>
      <c r="C23" s="48" t="s">
        <v>14</v>
      </c>
      <c r="D23" s="26">
        <v>2</v>
      </c>
      <c r="E23" s="45"/>
      <c r="F23" s="151">
        <f t="shared" si="0"/>
        <v>0</v>
      </c>
      <c r="G23" s="25"/>
    </row>
    <row r="24" spans="1:7" ht="18.75">
      <c r="A24" s="42">
        <v>4</v>
      </c>
      <c r="B24" s="47" t="s">
        <v>45</v>
      </c>
      <c r="C24" s="48" t="s">
        <v>14</v>
      </c>
      <c r="D24" s="26">
        <v>1</v>
      </c>
      <c r="E24" s="45"/>
      <c r="F24" s="151">
        <f t="shared" si="0"/>
        <v>0</v>
      </c>
      <c r="G24" s="25"/>
    </row>
    <row r="25" spans="1:7" ht="56.25">
      <c r="A25" s="42">
        <v>5</v>
      </c>
      <c r="B25" s="47" t="s">
        <v>107</v>
      </c>
      <c r="C25" s="48" t="s">
        <v>14</v>
      </c>
      <c r="D25" s="26">
        <v>1</v>
      </c>
      <c r="E25" s="45"/>
      <c r="F25" s="151">
        <f t="shared" si="0"/>
        <v>0</v>
      </c>
      <c r="G25" s="25"/>
    </row>
    <row r="26" spans="1:7" ht="37.5">
      <c r="A26" s="42">
        <v>6</v>
      </c>
      <c r="B26" s="47" t="s">
        <v>99</v>
      </c>
      <c r="C26" s="48" t="s">
        <v>9</v>
      </c>
      <c r="D26" s="26">
        <v>120</v>
      </c>
      <c r="E26" s="45"/>
      <c r="F26" s="151">
        <f t="shared" si="0"/>
        <v>0</v>
      </c>
      <c r="G26" s="25"/>
    </row>
    <row r="27" spans="1:7" ht="18.75">
      <c r="A27" s="42">
        <v>7</v>
      </c>
      <c r="B27" s="47" t="s">
        <v>18</v>
      </c>
      <c r="C27" s="48" t="s">
        <v>9</v>
      </c>
      <c r="D27" s="26">
        <v>120</v>
      </c>
      <c r="E27" s="45"/>
      <c r="F27" s="151">
        <f t="shared" si="0"/>
        <v>0</v>
      </c>
      <c r="G27" s="25"/>
    </row>
    <row r="28" spans="1:7" ht="18.75">
      <c r="A28" s="42">
        <v>8</v>
      </c>
      <c r="B28" s="47" t="s">
        <v>19</v>
      </c>
      <c r="C28" s="48" t="s">
        <v>9</v>
      </c>
      <c r="D28" s="26">
        <v>50</v>
      </c>
      <c r="E28" s="45"/>
      <c r="F28" s="151">
        <f t="shared" si="0"/>
        <v>0</v>
      </c>
      <c r="G28" s="25"/>
    </row>
    <row r="29" spans="1:7" ht="18.75">
      <c r="A29" s="42">
        <v>9</v>
      </c>
      <c r="B29" s="47" t="s">
        <v>46</v>
      </c>
      <c r="C29" s="48" t="s">
        <v>20</v>
      </c>
      <c r="D29" s="26">
        <v>2</v>
      </c>
      <c r="E29" s="45"/>
      <c r="F29" s="151">
        <f t="shared" si="0"/>
        <v>0</v>
      </c>
      <c r="G29" s="25"/>
    </row>
    <row r="30" spans="1:7" ht="37.5">
      <c r="A30" s="42">
        <v>10</v>
      </c>
      <c r="B30" s="47" t="s">
        <v>109</v>
      </c>
      <c r="C30" s="48" t="s">
        <v>14</v>
      </c>
      <c r="D30" s="26">
        <v>1</v>
      </c>
      <c r="E30" s="45"/>
      <c r="F30" s="151">
        <f t="shared" si="0"/>
        <v>0</v>
      </c>
      <c r="G30" s="25"/>
    </row>
    <row r="31" spans="1:7" ht="18.75">
      <c r="A31" s="42">
        <v>11</v>
      </c>
      <c r="B31" s="47" t="s">
        <v>21</v>
      </c>
      <c r="C31" s="48" t="s">
        <v>14</v>
      </c>
      <c r="D31" s="26">
        <v>1</v>
      </c>
      <c r="E31" s="28"/>
      <c r="F31" s="151">
        <f t="shared" si="0"/>
        <v>0</v>
      </c>
      <c r="G31" s="25"/>
    </row>
    <row r="32" spans="1:7" ht="37.5">
      <c r="A32" s="42">
        <v>12</v>
      </c>
      <c r="B32" s="47" t="s">
        <v>15</v>
      </c>
      <c r="C32" s="48" t="s">
        <v>14</v>
      </c>
      <c r="D32" s="26">
        <v>1</v>
      </c>
      <c r="E32" s="28"/>
      <c r="F32" s="151">
        <f t="shared" si="0"/>
        <v>0</v>
      </c>
      <c r="G32" s="25"/>
    </row>
    <row r="33" spans="1:9" ht="37.5">
      <c r="A33" s="42">
        <v>13</v>
      </c>
      <c r="B33" s="50" t="s">
        <v>119</v>
      </c>
      <c r="C33" s="44" t="s">
        <v>9</v>
      </c>
      <c r="D33" s="26">
        <v>200</v>
      </c>
      <c r="E33" s="28"/>
      <c r="F33" s="151">
        <f t="shared" si="0"/>
        <v>0</v>
      </c>
      <c r="G33" s="29"/>
    </row>
    <row r="34" spans="1:9" ht="75">
      <c r="A34" s="42">
        <v>14</v>
      </c>
      <c r="B34" s="51" t="s">
        <v>113</v>
      </c>
      <c r="C34" s="44" t="s">
        <v>9</v>
      </c>
      <c r="D34" s="27">
        <v>927</v>
      </c>
      <c r="E34" s="52"/>
      <c r="F34" s="151">
        <f t="shared" si="0"/>
        <v>0</v>
      </c>
      <c r="G34" s="29"/>
    </row>
    <row r="35" spans="1:9" ht="56.25">
      <c r="A35" s="42">
        <v>15</v>
      </c>
      <c r="B35" s="53" t="s">
        <v>115</v>
      </c>
      <c r="C35" s="27" t="s">
        <v>3</v>
      </c>
      <c r="D35" s="27">
        <v>1</v>
      </c>
      <c r="E35" s="27"/>
      <c r="F35" s="151">
        <f t="shared" si="0"/>
        <v>0</v>
      </c>
      <c r="G35" s="29"/>
    </row>
    <row r="36" spans="1:9" ht="37.5">
      <c r="A36" s="42">
        <v>16</v>
      </c>
      <c r="B36" s="54" t="s">
        <v>47</v>
      </c>
      <c r="C36" s="44" t="s">
        <v>9</v>
      </c>
      <c r="D36" s="27">
        <v>5</v>
      </c>
      <c r="E36" s="52"/>
      <c r="F36" s="151">
        <f t="shared" si="0"/>
        <v>0</v>
      </c>
      <c r="G36" s="29"/>
    </row>
    <row r="37" spans="1:9" ht="37.5">
      <c r="A37" s="42">
        <v>17</v>
      </c>
      <c r="B37" s="54" t="s">
        <v>102</v>
      </c>
      <c r="C37" s="44" t="s">
        <v>9</v>
      </c>
      <c r="D37" s="27">
        <v>3</v>
      </c>
      <c r="E37" s="52"/>
      <c r="F37" s="151">
        <f t="shared" si="0"/>
        <v>0</v>
      </c>
      <c r="G37" s="29"/>
    </row>
    <row r="38" spans="1:9" ht="37.5">
      <c r="A38" s="42">
        <v>18</v>
      </c>
      <c r="B38" s="24" t="s">
        <v>114</v>
      </c>
      <c r="C38" s="26" t="s">
        <v>3</v>
      </c>
      <c r="D38" s="26">
        <v>1</v>
      </c>
      <c r="E38" s="27"/>
      <c r="F38" s="151">
        <f t="shared" si="0"/>
        <v>0</v>
      </c>
      <c r="G38" s="29"/>
    </row>
    <row r="39" spans="1:9" ht="27.4" customHeight="1">
      <c r="A39" s="42">
        <v>19</v>
      </c>
      <c r="B39" s="55" t="s">
        <v>50</v>
      </c>
      <c r="C39" s="27" t="s">
        <v>3</v>
      </c>
      <c r="D39" s="52">
        <v>3</v>
      </c>
      <c r="E39" s="52"/>
      <c r="F39" s="151">
        <f t="shared" si="0"/>
        <v>0</v>
      </c>
      <c r="G39" s="29"/>
    </row>
    <row r="40" spans="1:9" ht="28.9" customHeight="1">
      <c r="A40" s="42">
        <v>20</v>
      </c>
      <c r="B40" s="55" t="s">
        <v>48</v>
      </c>
      <c r="C40" s="27" t="s">
        <v>3</v>
      </c>
      <c r="D40" s="52">
        <v>2</v>
      </c>
      <c r="E40" s="52"/>
      <c r="F40" s="151">
        <f t="shared" si="0"/>
        <v>0</v>
      </c>
      <c r="G40" s="29"/>
    </row>
    <row r="41" spans="1:9" ht="25.9" customHeight="1">
      <c r="A41" s="42">
        <v>21</v>
      </c>
      <c r="B41" s="55" t="s">
        <v>49</v>
      </c>
      <c r="C41" s="27" t="s">
        <v>3</v>
      </c>
      <c r="D41" s="52">
        <v>2</v>
      </c>
      <c r="E41" s="52"/>
      <c r="F41" s="151">
        <f t="shared" si="0"/>
        <v>0</v>
      </c>
      <c r="G41" s="29"/>
    </row>
    <row r="42" spans="1:9" ht="25.5" customHeight="1">
      <c r="A42" s="42">
        <v>22</v>
      </c>
      <c r="B42" s="24" t="s">
        <v>51</v>
      </c>
      <c r="C42" s="26" t="s">
        <v>3</v>
      </c>
      <c r="D42" s="26">
        <v>2</v>
      </c>
      <c r="E42" s="52"/>
      <c r="F42" s="151">
        <f t="shared" si="0"/>
        <v>0</v>
      </c>
      <c r="G42" s="29"/>
    </row>
    <row r="43" spans="1:9" ht="34.5" customHeight="1">
      <c r="A43" s="136" t="s">
        <v>16</v>
      </c>
      <c r="B43" s="137"/>
      <c r="C43" s="137"/>
      <c r="D43" s="137"/>
      <c r="E43" s="138"/>
      <c r="F43" s="153">
        <f>SUM(F21:F42)</f>
        <v>0</v>
      </c>
      <c r="G43" s="29"/>
    </row>
    <row r="44" spans="1:9" ht="31.5" customHeight="1">
      <c r="A44" s="142" t="s">
        <v>103</v>
      </c>
      <c r="B44" s="143"/>
      <c r="C44" s="143"/>
      <c r="D44" s="143"/>
      <c r="E44" s="143"/>
      <c r="F44" s="143"/>
      <c r="G44" s="144"/>
      <c r="H44" s="12"/>
      <c r="I44" s="10"/>
    </row>
    <row r="45" spans="1:9" ht="56.25">
      <c r="A45" s="56">
        <v>1</v>
      </c>
      <c r="B45" s="24" t="s">
        <v>88</v>
      </c>
      <c r="C45" s="31" t="s">
        <v>120</v>
      </c>
      <c r="D45" s="31">
        <v>15</v>
      </c>
      <c r="E45" s="31"/>
      <c r="F45" s="151">
        <f t="shared" ref="F45:F65" si="1">D45*E45</f>
        <v>0</v>
      </c>
      <c r="G45" s="57"/>
      <c r="H45" s="12"/>
      <c r="I45" s="10"/>
    </row>
    <row r="46" spans="1:9" ht="37.5">
      <c r="A46" s="56">
        <v>2</v>
      </c>
      <c r="B46" s="24" t="s">
        <v>73</v>
      </c>
      <c r="C46" s="31" t="s">
        <v>25</v>
      </c>
      <c r="D46" s="31">
        <f>7*7</f>
        <v>49</v>
      </c>
      <c r="E46" s="31"/>
      <c r="F46" s="151">
        <f t="shared" si="1"/>
        <v>0</v>
      </c>
      <c r="G46" s="57"/>
      <c r="H46" s="12"/>
      <c r="I46" s="10"/>
    </row>
    <row r="47" spans="1:9" ht="56.25">
      <c r="A47" s="56">
        <v>3</v>
      </c>
      <c r="B47" s="24" t="s">
        <v>89</v>
      </c>
      <c r="C47" s="31" t="s">
        <v>120</v>
      </c>
      <c r="D47" s="31">
        <v>7.6</v>
      </c>
      <c r="E47" s="31"/>
      <c r="F47" s="151">
        <f t="shared" si="1"/>
        <v>0</v>
      </c>
      <c r="G47" s="57"/>
      <c r="H47" s="12"/>
      <c r="I47" s="10"/>
    </row>
    <row r="48" spans="1:9" ht="37.5">
      <c r="A48" s="56">
        <v>4</v>
      </c>
      <c r="B48" s="24" t="s">
        <v>90</v>
      </c>
      <c r="C48" s="31" t="s">
        <v>120</v>
      </c>
      <c r="D48" s="31">
        <v>80</v>
      </c>
      <c r="E48" s="31"/>
      <c r="F48" s="151">
        <f t="shared" si="1"/>
        <v>0</v>
      </c>
      <c r="G48" s="57"/>
      <c r="H48" s="12"/>
      <c r="I48" s="10"/>
    </row>
    <row r="49" spans="1:9" ht="112.5">
      <c r="A49" s="56">
        <v>5</v>
      </c>
      <c r="B49" s="24" t="s">
        <v>91</v>
      </c>
      <c r="C49" s="31" t="s">
        <v>120</v>
      </c>
      <c r="D49" s="31">
        <v>38</v>
      </c>
      <c r="E49" s="31"/>
      <c r="F49" s="151">
        <f>D49*E49</f>
        <v>0</v>
      </c>
      <c r="G49" s="57" t="s">
        <v>42</v>
      </c>
      <c r="H49" s="12"/>
      <c r="I49" s="10"/>
    </row>
    <row r="50" spans="1:9" ht="75">
      <c r="A50" s="56">
        <v>6</v>
      </c>
      <c r="B50" s="24" t="s">
        <v>74</v>
      </c>
      <c r="C50" s="31" t="s">
        <v>9</v>
      </c>
      <c r="D50" s="31">
        <v>17</v>
      </c>
      <c r="E50" s="31"/>
      <c r="F50" s="151">
        <f t="shared" si="1"/>
        <v>0</v>
      </c>
      <c r="G50" s="57"/>
      <c r="H50" s="12"/>
      <c r="I50" s="10"/>
    </row>
    <row r="51" spans="1:9" ht="56.25">
      <c r="A51" s="56">
        <v>7</v>
      </c>
      <c r="B51" s="24" t="s">
        <v>76</v>
      </c>
      <c r="C51" s="31" t="s">
        <v>121</v>
      </c>
      <c r="D51" s="31">
        <v>69</v>
      </c>
      <c r="E51" s="31"/>
      <c r="F51" s="151">
        <f t="shared" si="1"/>
        <v>0</v>
      </c>
      <c r="G51" s="57"/>
      <c r="H51" s="12"/>
      <c r="I51" s="10"/>
    </row>
    <row r="52" spans="1:9" ht="56.25">
      <c r="A52" s="56">
        <v>8</v>
      </c>
      <c r="B52" s="24" t="s">
        <v>75</v>
      </c>
      <c r="C52" s="31" t="s">
        <v>70</v>
      </c>
      <c r="D52" s="31">
        <v>1</v>
      </c>
      <c r="E52" s="31"/>
      <c r="F52" s="151">
        <f t="shared" si="1"/>
        <v>0</v>
      </c>
      <c r="G52" s="57"/>
      <c r="H52" s="12"/>
      <c r="I52" s="10"/>
    </row>
    <row r="53" spans="1:9" ht="56.25">
      <c r="A53" s="56">
        <v>9</v>
      </c>
      <c r="B53" s="24" t="s">
        <v>104</v>
      </c>
      <c r="C53" s="31" t="s">
        <v>70</v>
      </c>
      <c r="D53" s="31">
        <v>1</v>
      </c>
      <c r="E53" s="31"/>
      <c r="F53" s="151">
        <f t="shared" si="1"/>
        <v>0</v>
      </c>
      <c r="G53" s="57"/>
      <c r="H53" s="12"/>
      <c r="I53" s="10"/>
    </row>
    <row r="54" spans="1:9" ht="75">
      <c r="A54" s="56">
        <v>10</v>
      </c>
      <c r="B54" s="24" t="s">
        <v>77</v>
      </c>
      <c r="C54" s="31" t="s">
        <v>71</v>
      </c>
      <c r="D54" s="31">
        <v>1</v>
      </c>
      <c r="E54" s="31"/>
      <c r="F54" s="151">
        <f t="shared" si="1"/>
        <v>0</v>
      </c>
      <c r="G54" s="57"/>
      <c r="H54" s="12"/>
      <c r="I54" s="10"/>
    </row>
    <row r="55" spans="1:9" ht="75">
      <c r="A55" s="56">
        <v>11</v>
      </c>
      <c r="B55" s="24" t="s">
        <v>78</v>
      </c>
      <c r="C55" s="31" t="s">
        <v>71</v>
      </c>
      <c r="D55" s="31">
        <v>1</v>
      </c>
      <c r="E55" s="31"/>
      <c r="F55" s="151">
        <f t="shared" si="1"/>
        <v>0</v>
      </c>
      <c r="G55" s="57"/>
      <c r="H55" s="12"/>
      <c r="I55" s="10"/>
    </row>
    <row r="56" spans="1:9" ht="75">
      <c r="A56" s="56">
        <v>12</v>
      </c>
      <c r="B56" s="24" t="s">
        <v>79</v>
      </c>
      <c r="C56" s="31" t="s">
        <v>71</v>
      </c>
      <c r="D56" s="31">
        <v>1</v>
      </c>
      <c r="E56" s="31"/>
      <c r="F56" s="151">
        <f t="shared" si="1"/>
        <v>0</v>
      </c>
      <c r="G56" s="57"/>
      <c r="H56" s="12"/>
      <c r="I56" s="10"/>
    </row>
    <row r="57" spans="1:9" ht="75">
      <c r="A57" s="56">
        <v>13</v>
      </c>
      <c r="B57" s="24" t="s">
        <v>80</v>
      </c>
      <c r="C57" s="31" t="s">
        <v>9</v>
      </c>
      <c r="D57" s="31">
        <v>2.5</v>
      </c>
      <c r="E57" s="31"/>
      <c r="F57" s="151">
        <f t="shared" si="1"/>
        <v>0</v>
      </c>
      <c r="G57" s="57"/>
      <c r="H57" s="12"/>
      <c r="I57" s="10"/>
    </row>
    <row r="58" spans="1:9" ht="56.25">
      <c r="A58" s="56">
        <v>14</v>
      </c>
      <c r="B58" s="24" t="s">
        <v>81</v>
      </c>
      <c r="C58" s="31" t="s">
        <v>9</v>
      </c>
      <c r="D58" s="31">
        <v>4.5</v>
      </c>
      <c r="E58" s="31"/>
      <c r="F58" s="151">
        <f t="shared" si="1"/>
        <v>0</v>
      </c>
      <c r="G58" s="57"/>
      <c r="H58" s="12"/>
      <c r="I58" s="10"/>
    </row>
    <row r="59" spans="1:9" ht="56.25">
      <c r="A59" s="56">
        <v>15</v>
      </c>
      <c r="B59" s="24" t="s">
        <v>82</v>
      </c>
      <c r="C59" s="31" t="s">
        <v>9</v>
      </c>
      <c r="D59" s="31">
        <v>2</v>
      </c>
      <c r="E59" s="31"/>
      <c r="F59" s="151">
        <f t="shared" si="1"/>
        <v>0</v>
      </c>
      <c r="G59" s="57"/>
      <c r="H59" s="12"/>
      <c r="I59" s="10"/>
    </row>
    <row r="60" spans="1:9" ht="56.25">
      <c r="A60" s="56">
        <v>16</v>
      </c>
      <c r="B60" s="24" t="s">
        <v>83</v>
      </c>
      <c r="C60" s="31" t="s">
        <v>9</v>
      </c>
      <c r="D60" s="31">
        <v>1.25</v>
      </c>
      <c r="E60" s="31"/>
      <c r="F60" s="151">
        <f t="shared" si="1"/>
        <v>0</v>
      </c>
      <c r="G60" s="57"/>
      <c r="H60" s="12"/>
      <c r="I60" s="10"/>
    </row>
    <row r="61" spans="1:9" ht="75">
      <c r="A61" s="56">
        <v>17</v>
      </c>
      <c r="B61" s="24" t="s">
        <v>105</v>
      </c>
      <c r="C61" s="31" t="s">
        <v>70</v>
      </c>
      <c r="D61" s="31">
        <v>1</v>
      </c>
      <c r="E61" s="31"/>
      <c r="F61" s="151">
        <f t="shared" si="1"/>
        <v>0</v>
      </c>
      <c r="G61" s="57"/>
      <c r="H61" s="12"/>
      <c r="I61" s="10"/>
    </row>
    <row r="62" spans="1:9" ht="56.25">
      <c r="A62" s="56">
        <v>18</v>
      </c>
      <c r="B62" s="24" t="s">
        <v>84</v>
      </c>
      <c r="C62" s="31" t="s">
        <v>72</v>
      </c>
      <c r="D62" s="31">
        <v>1</v>
      </c>
      <c r="E62" s="31"/>
      <c r="F62" s="151">
        <f t="shared" si="1"/>
        <v>0</v>
      </c>
      <c r="G62" s="57"/>
      <c r="H62" s="12"/>
      <c r="I62" s="10"/>
    </row>
    <row r="63" spans="1:9" ht="37.5">
      <c r="A63" s="56">
        <v>19</v>
      </c>
      <c r="B63" s="24" t="s">
        <v>85</v>
      </c>
      <c r="C63" s="31" t="s">
        <v>14</v>
      </c>
      <c r="D63" s="31">
        <v>1</v>
      </c>
      <c r="E63" s="31"/>
      <c r="F63" s="151">
        <f t="shared" si="1"/>
        <v>0</v>
      </c>
      <c r="G63" s="57"/>
      <c r="H63" s="12"/>
      <c r="I63" s="10"/>
    </row>
    <row r="64" spans="1:9" ht="75">
      <c r="A64" s="56">
        <v>20</v>
      </c>
      <c r="B64" s="24" t="s">
        <v>86</v>
      </c>
      <c r="C64" s="31" t="s">
        <v>9</v>
      </c>
      <c r="D64" s="31">
        <v>4</v>
      </c>
      <c r="E64" s="31"/>
      <c r="F64" s="151">
        <f t="shared" si="1"/>
        <v>0</v>
      </c>
      <c r="G64" s="57"/>
      <c r="H64" s="12"/>
      <c r="I64" s="10"/>
    </row>
    <row r="65" spans="1:11" ht="75">
      <c r="A65" s="56">
        <v>21</v>
      </c>
      <c r="B65" s="24" t="s">
        <v>87</v>
      </c>
      <c r="C65" s="31" t="s">
        <v>9</v>
      </c>
      <c r="D65" s="31">
        <v>1.8</v>
      </c>
      <c r="E65" s="31"/>
      <c r="F65" s="151">
        <f t="shared" si="1"/>
        <v>0</v>
      </c>
      <c r="G65" s="57"/>
      <c r="H65" s="12"/>
      <c r="I65" s="10"/>
    </row>
    <row r="66" spans="1:11" ht="33.4" customHeight="1">
      <c r="A66" s="139" t="s">
        <v>127</v>
      </c>
      <c r="B66" s="140"/>
      <c r="C66" s="140"/>
      <c r="D66" s="140"/>
      <c r="E66" s="141"/>
      <c r="F66" s="153">
        <f>SUM(F45:F65)</f>
        <v>0</v>
      </c>
      <c r="G66" s="58"/>
      <c r="K66" s="15"/>
    </row>
    <row r="67" spans="1:11" ht="24" customHeight="1">
      <c r="A67" s="96" t="s">
        <v>36</v>
      </c>
      <c r="B67" s="97"/>
      <c r="C67" s="97"/>
      <c r="D67" s="97"/>
      <c r="E67" s="97"/>
      <c r="F67" s="97"/>
      <c r="G67" s="98"/>
      <c r="K67" s="15"/>
    </row>
    <row r="68" spans="1:11" ht="22.5">
      <c r="A68" s="42">
        <v>1</v>
      </c>
      <c r="B68" s="59" t="s">
        <v>40</v>
      </c>
      <c r="C68" s="28" t="s">
        <v>118</v>
      </c>
      <c r="D68" s="27">
        <v>30</v>
      </c>
      <c r="E68" s="27"/>
      <c r="F68" s="151">
        <f t="shared" ref="F68:F81" si="2">D68*E68</f>
        <v>0</v>
      </c>
      <c r="G68" s="60"/>
      <c r="K68" s="15"/>
    </row>
    <row r="69" spans="1:11" ht="24" customHeight="1">
      <c r="A69" s="42">
        <v>2</v>
      </c>
      <c r="B69" s="55" t="s">
        <v>30</v>
      </c>
      <c r="C69" s="61" t="s">
        <v>118</v>
      </c>
      <c r="D69" s="27">
        <v>10</v>
      </c>
      <c r="E69" s="27"/>
      <c r="F69" s="151">
        <f t="shared" si="2"/>
        <v>0</v>
      </c>
      <c r="G69" s="60"/>
      <c r="K69" s="15"/>
    </row>
    <row r="70" spans="1:11" customFormat="1" ht="22.5">
      <c r="A70" s="42">
        <v>3</v>
      </c>
      <c r="B70" s="55" t="s">
        <v>43</v>
      </c>
      <c r="C70" s="61" t="s">
        <v>118</v>
      </c>
      <c r="D70" s="27">
        <f>78*0.5*0.1</f>
        <v>3.9000000000000004</v>
      </c>
      <c r="E70" s="62"/>
      <c r="F70" s="151">
        <f t="shared" si="2"/>
        <v>0</v>
      </c>
      <c r="G70" s="63"/>
    </row>
    <row r="71" spans="1:11" ht="24" customHeight="1">
      <c r="A71" s="42">
        <v>4</v>
      </c>
      <c r="B71" s="55" t="s">
        <v>52</v>
      </c>
      <c r="C71" s="61" t="s">
        <v>118</v>
      </c>
      <c r="D71" s="27">
        <v>31.200000000000003</v>
      </c>
      <c r="E71" s="27"/>
      <c r="F71" s="151">
        <f t="shared" si="2"/>
        <v>0</v>
      </c>
      <c r="G71" s="60"/>
      <c r="K71" s="15"/>
    </row>
    <row r="72" spans="1:11" ht="24" customHeight="1">
      <c r="A72" s="42">
        <v>5</v>
      </c>
      <c r="B72" s="55" t="s">
        <v>31</v>
      </c>
      <c r="C72" s="61" t="s">
        <v>118</v>
      </c>
      <c r="D72" s="27">
        <v>6</v>
      </c>
      <c r="E72" s="27"/>
      <c r="F72" s="151">
        <f t="shared" si="2"/>
        <v>0</v>
      </c>
      <c r="G72" s="35"/>
      <c r="K72" s="15"/>
    </row>
    <row r="73" spans="1:11" ht="24" customHeight="1">
      <c r="A73" s="42">
        <v>6</v>
      </c>
      <c r="B73" s="64" t="s">
        <v>32</v>
      </c>
      <c r="C73" s="61" t="s">
        <v>118</v>
      </c>
      <c r="D73" s="27">
        <f>78*0.5*0.05</f>
        <v>1.9500000000000002</v>
      </c>
      <c r="E73" s="27"/>
      <c r="F73" s="151">
        <f t="shared" si="2"/>
        <v>0</v>
      </c>
      <c r="G73" s="35"/>
      <c r="K73" s="15"/>
    </row>
    <row r="74" spans="1:11" ht="37.5">
      <c r="A74" s="42">
        <v>7</v>
      </c>
      <c r="B74" s="65" t="s">
        <v>53</v>
      </c>
      <c r="C74" s="61" t="s">
        <v>118</v>
      </c>
      <c r="D74" s="27">
        <v>36.805</v>
      </c>
      <c r="E74" s="27"/>
      <c r="F74" s="151">
        <f t="shared" si="2"/>
        <v>0</v>
      </c>
      <c r="G74" s="66"/>
      <c r="K74" s="15"/>
    </row>
    <row r="75" spans="1:11" ht="37.5">
      <c r="A75" s="42">
        <v>8</v>
      </c>
      <c r="B75" s="67" t="s">
        <v>54</v>
      </c>
      <c r="C75" s="34" t="s">
        <v>122</v>
      </c>
      <c r="D75" s="27">
        <f>78.2*1.53*2</f>
        <v>239.292</v>
      </c>
      <c r="E75" s="27"/>
      <c r="F75" s="151">
        <f t="shared" si="2"/>
        <v>0</v>
      </c>
      <c r="G75" s="35"/>
      <c r="K75" s="15"/>
    </row>
    <row r="76" spans="1:11" ht="24" customHeight="1">
      <c r="A76" s="42">
        <v>9</v>
      </c>
      <c r="B76" s="67" t="s">
        <v>33</v>
      </c>
      <c r="C76" s="34" t="s">
        <v>122</v>
      </c>
      <c r="D76" s="27">
        <f>78.2*1.53*2</f>
        <v>239.292</v>
      </c>
      <c r="E76" s="27"/>
      <c r="F76" s="151">
        <f t="shared" si="2"/>
        <v>0</v>
      </c>
      <c r="G76" s="35"/>
      <c r="K76" s="15"/>
    </row>
    <row r="77" spans="1:11" ht="56.25">
      <c r="A77" s="42">
        <v>10</v>
      </c>
      <c r="B77" s="67" t="s">
        <v>34</v>
      </c>
      <c r="C77" s="34" t="s">
        <v>122</v>
      </c>
      <c r="D77" s="52">
        <f>78.5*0.3*2</f>
        <v>47.1</v>
      </c>
      <c r="E77" s="52"/>
      <c r="F77" s="151">
        <f t="shared" si="2"/>
        <v>0</v>
      </c>
      <c r="G77" s="35"/>
      <c r="K77" s="15"/>
    </row>
    <row r="78" spans="1:11" ht="56.25">
      <c r="A78" s="42">
        <v>11</v>
      </c>
      <c r="B78" s="67" t="s">
        <v>55</v>
      </c>
      <c r="C78" s="34" t="s">
        <v>56</v>
      </c>
      <c r="D78" s="52">
        <v>1</v>
      </c>
      <c r="E78" s="52"/>
      <c r="F78" s="151">
        <f t="shared" si="2"/>
        <v>0</v>
      </c>
      <c r="G78" s="66"/>
      <c r="K78" s="15"/>
    </row>
    <row r="79" spans="1:11" ht="56.25">
      <c r="A79" s="42">
        <v>12</v>
      </c>
      <c r="B79" s="67" t="s">
        <v>58</v>
      </c>
      <c r="C79" s="34" t="s">
        <v>56</v>
      </c>
      <c r="D79" s="52">
        <v>2</v>
      </c>
      <c r="E79" s="52"/>
      <c r="F79" s="151">
        <f t="shared" si="2"/>
        <v>0</v>
      </c>
      <c r="G79" s="66"/>
      <c r="K79" s="15"/>
    </row>
    <row r="80" spans="1:11" ht="56.25">
      <c r="A80" s="42">
        <v>13</v>
      </c>
      <c r="B80" s="67" t="s">
        <v>57</v>
      </c>
      <c r="C80" s="34" t="s">
        <v>59</v>
      </c>
      <c r="D80" s="52">
        <v>1</v>
      </c>
      <c r="E80" s="52"/>
      <c r="F80" s="151">
        <f t="shared" si="2"/>
        <v>0</v>
      </c>
      <c r="G80" s="66"/>
      <c r="K80" s="15"/>
    </row>
    <row r="81" spans="1:11" ht="56.25">
      <c r="A81" s="42">
        <v>14</v>
      </c>
      <c r="B81" s="67" t="s">
        <v>35</v>
      </c>
      <c r="C81" s="34" t="s">
        <v>44</v>
      </c>
      <c r="D81" s="52">
        <v>1</v>
      </c>
      <c r="E81" s="52"/>
      <c r="F81" s="151">
        <f t="shared" si="2"/>
        <v>0</v>
      </c>
      <c r="G81" s="66"/>
      <c r="K81" s="15"/>
    </row>
    <row r="82" spans="1:11" ht="24" customHeight="1">
      <c r="A82" s="99" t="s">
        <v>37</v>
      </c>
      <c r="B82" s="100"/>
      <c r="C82" s="100"/>
      <c r="D82" s="100"/>
      <c r="E82" s="101"/>
      <c r="F82" s="153">
        <f>SUM(F68:F81)</f>
        <v>0</v>
      </c>
      <c r="G82" s="66"/>
      <c r="K82" s="15"/>
    </row>
    <row r="83" spans="1:11" ht="21" customHeight="1">
      <c r="A83" s="96" t="s">
        <v>123</v>
      </c>
      <c r="B83" s="97"/>
      <c r="C83" s="97"/>
      <c r="D83" s="97"/>
      <c r="E83" s="97"/>
      <c r="F83" s="97"/>
      <c r="G83" s="98"/>
    </row>
    <row r="84" spans="1:11" ht="93.75">
      <c r="A84" s="42">
        <v>1</v>
      </c>
      <c r="B84" s="68" t="s">
        <v>106</v>
      </c>
      <c r="C84" s="34" t="s">
        <v>118</v>
      </c>
      <c r="D84" s="31">
        <f>3792*0.8*0.4</f>
        <v>1213.4400000000003</v>
      </c>
      <c r="E84" s="27"/>
      <c r="F84" s="151">
        <f t="shared" ref="F84:F91" si="3">D84*E84</f>
        <v>0</v>
      </c>
      <c r="G84" s="69"/>
    </row>
    <row r="85" spans="1:11" customFormat="1" ht="26.1" customHeight="1">
      <c r="A85" s="42">
        <v>2</v>
      </c>
      <c r="B85" s="50" t="s">
        <v>60</v>
      </c>
      <c r="C85" s="34" t="s">
        <v>118</v>
      </c>
      <c r="D85" s="31">
        <f>2388*0.15*0.5</f>
        <v>179.1</v>
      </c>
      <c r="E85" s="62"/>
      <c r="F85" s="151">
        <f t="shared" si="3"/>
        <v>0</v>
      </c>
      <c r="G85" s="70"/>
    </row>
    <row r="86" spans="1:11" customFormat="1" ht="18.75">
      <c r="A86" s="42">
        <v>3</v>
      </c>
      <c r="B86" s="71" t="s">
        <v>92</v>
      </c>
      <c r="C86" s="44" t="s">
        <v>9</v>
      </c>
      <c r="D86" s="31">
        <v>3792</v>
      </c>
      <c r="E86" s="62"/>
      <c r="F86" s="151">
        <f t="shared" si="3"/>
        <v>0</v>
      </c>
      <c r="G86" s="70"/>
    </row>
    <row r="87" spans="1:11" ht="75">
      <c r="A87" s="42">
        <v>4</v>
      </c>
      <c r="B87" s="72" t="s">
        <v>110</v>
      </c>
      <c r="C87" s="44" t="s">
        <v>9</v>
      </c>
      <c r="D87" s="28">
        <v>2471</v>
      </c>
      <c r="E87" s="52"/>
      <c r="F87" s="151">
        <f>D87*E87</f>
        <v>0</v>
      </c>
      <c r="G87" s="60"/>
    </row>
    <row r="88" spans="1:11" ht="75">
      <c r="A88" s="42">
        <v>5</v>
      </c>
      <c r="B88" s="72" t="s">
        <v>111</v>
      </c>
      <c r="C88" s="44" t="s">
        <v>9</v>
      </c>
      <c r="D88" s="28">
        <v>576</v>
      </c>
      <c r="E88" s="52"/>
      <c r="F88" s="151">
        <f t="shared" si="3"/>
        <v>0</v>
      </c>
      <c r="G88" s="60"/>
    </row>
    <row r="89" spans="1:11" ht="75">
      <c r="A89" s="42">
        <v>6</v>
      </c>
      <c r="B89" s="72" t="s">
        <v>112</v>
      </c>
      <c r="C89" s="44" t="s">
        <v>9</v>
      </c>
      <c r="D89" s="28">
        <v>230</v>
      </c>
      <c r="E89" s="52"/>
      <c r="F89" s="151">
        <f t="shared" si="3"/>
        <v>0</v>
      </c>
      <c r="G89" s="60"/>
    </row>
    <row r="90" spans="1:11" ht="75">
      <c r="A90" s="42">
        <v>7</v>
      </c>
      <c r="B90" s="72" t="s">
        <v>116</v>
      </c>
      <c r="C90" s="44" t="s">
        <v>9</v>
      </c>
      <c r="D90" s="28">
        <v>515</v>
      </c>
      <c r="E90" s="52"/>
      <c r="F90" s="151">
        <f t="shared" si="3"/>
        <v>0</v>
      </c>
      <c r="G90" s="60"/>
    </row>
    <row r="91" spans="1:11" ht="225">
      <c r="A91" s="42">
        <v>8</v>
      </c>
      <c r="B91" s="73" t="s">
        <v>117</v>
      </c>
      <c r="C91" s="44" t="s">
        <v>3</v>
      </c>
      <c r="D91" s="74">
        <v>107</v>
      </c>
      <c r="E91" s="52"/>
      <c r="F91" s="151">
        <f t="shared" si="3"/>
        <v>0</v>
      </c>
      <c r="G91" s="60"/>
    </row>
    <row r="92" spans="1:11" ht="25.5" customHeight="1">
      <c r="A92" s="99" t="s">
        <v>22</v>
      </c>
      <c r="B92" s="100"/>
      <c r="C92" s="100"/>
      <c r="D92" s="100"/>
      <c r="E92" s="101"/>
      <c r="F92" s="153">
        <f>SUM(F84:F91)</f>
        <v>0</v>
      </c>
      <c r="G92" s="29"/>
    </row>
    <row r="93" spans="1:11" ht="36" customHeight="1">
      <c r="A93" s="133" t="s">
        <v>68</v>
      </c>
      <c r="B93" s="134"/>
      <c r="C93" s="134"/>
      <c r="D93" s="134"/>
      <c r="E93" s="134"/>
      <c r="F93" s="134"/>
      <c r="G93" s="135"/>
    </row>
    <row r="94" spans="1:11" ht="58.9" customHeight="1">
      <c r="A94" s="74">
        <v>1</v>
      </c>
      <c r="B94" s="75" t="s">
        <v>93</v>
      </c>
      <c r="C94" s="44" t="s">
        <v>124</v>
      </c>
      <c r="D94" s="74">
        <v>10</v>
      </c>
      <c r="E94" s="76"/>
      <c r="F94" s="151">
        <f t="shared" ref="F94:F100" si="4">D94*E94</f>
        <v>0</v>
      </c>
      <c r="G94" s="77"/>
    </row>
    <row r="95" spans="1:11" ht="75">
      <c r="A95" s="74">
        <v>2</v>
      </c>
      <c r="B95" s="75" t="s">
        <v>94</v>
      </c>
      <c r="C95" s="44" t="s">
        <v>65</v>
      </c>
      <c r="D95" s="74">
        <v>10</v>
      </c>
      <c r="E95" s="78"/>
      <c r="F95" s="151">
        <f>D95*E95</f>
        <v>0</v>
      </c>
      <c r="G95" s="77"/>
    </row>
    <row r="96" spans="1:11" ht="18.75">
      <c r="A96" s="74">
        <v>3</v>
      </c>
      <c r="B96" s="75" t="s">
        <v>66</v>
      </c>
      <c r="C96" s="44" t="s">
        <v>25</v>
      </c>
      <c r="D96" s="74">
        <v>80</v>
      </c>
      <c r="E96" s="76"/>
      <c r="F96" s="151">
        <f t="shared" si="4"/>
        <v>0</v>
      </c>
      <c r="G96" s="77"/>
    </row>
    <row r="97" spans="1:9" ht="232.5" customHeight="1">
      <c r="A97" s="74">
        <v>4</v>
      </c>
      <c r="B97" s="79" t="s">
        <v>125</v>
      </c>
      <c r="C97" s="44" t="s">
        <v>67</v>
      </c>
      <c r="D97" s="74">
        <v>1</v>
      </c>
      <c r="E97" s="80"/>
      <c r="F97" s="151">
        <f t="shared" si="4"/>
        <v>0</v>
      </c>
      <c r="G97" s="29"/>
      <c r="I97" s="2" t="s">
        <v>42</v>
      </c>
    </row>
    <row r="98" spans="1:9" ht="30" customHeight="1">
      <c r="A98" s="127" t="s">
        <v>128</v>
      </c>
      <c r="B98" s="128"/>
      <c r="C98" s="128"/>
      <c r="D98" s="128"/>
      <c r="E98" s="129"/>
      <c r="F98" s="155">
        <f>SUM(F94:F97)</f>
        <v>0</v>
      </c>
      <c r="G98" s="81" t="s">
        <v>42</v>
      </c>
    </row>
    <row r="99" spans="1:9" ht="36" customHeight="1">
      <c r="A99" s="82">
        <v>1</v>
      </c>
      <c r="B99" s="83" t="s">
        <v>8</v>
      </c>
      <c r="C99" s="84" t="s">
        <v>3</v>
      </c>
      <c r="D99" s="74">
        <v>1</v>
      </c>
      <c r="E99" s="52"/>
      <c r="F99" s="151">
        <f>D99*E99</f>
        <v>0</v>
      </c>
      <c r="G99" s="58"/>
    </row>
    <row r="100" spans="1:9" ht="56.25">
      <c r="A100" s="82">
        <v>2</v>
      </c>
      <c r="B100" s="83" t="s">
        <v>64</v>
      </c>
      <c r="C100" s="84" t="s">
        <v>44</v>
      </c>
      <c r="D100" s="52">
        <v>3</v>
      </c>
      <c r="E100" s="52"/>
      <c r="F100" s="151">
        <f t="shared" si="4"/>
        <v>0</v>
      </c>
      <c r="G100" s="86" t="s">
        <v>63</v>
      </c>
    </row>
    <row r="101" spans="1:9" ht="30" customHeight="1">
      <c r="A101" s="127" t="s">
        <v>132</v>
      </c>
      <c r="B101" s="128"/>
      <c r="C101" s="128"/>
      <c r="D101" s="128"/>
      <c r="E101" s="129"/>
      <c r="F101" s="155">
        <f>SUM(F99:F100)</f>
        <v>0</v>
      </c>
      <c r="G101" s="81" t="s">
        <v>42</v>
      </c>
    </row>
    <row r="102" spans="1:9" ht="25.5" customHeight="1" thickBot="1">
      <c r="A102" s="130" t="s">
        <v>10</v>
      </c>
      <c r="B102" s="131"/>
      <c r="C102" s="131"/>
      <c r="D102" s="131"/>
      <c r="E102" s="132"/>
      <c r="F102" s="154">
        <f>F101+F98+F92+F82+F66+F43+F18</f>
        <v>0</v>
      </c>
      <c r="G102" s="85"/>
      <c r="H102" s="15"/>
    </row>
    <row r="103" spans="1:9" ht="77.099999999999994" customHeight="1">
      <c r="A103" s="107" t="s">
        <v>101</v>
      </c>
      <c r="B103" s="108"/>
      <c r="C103" s="108"/>
      <c r="D103" s="108"/>
      <c r="E103" s="108"/>
      <c r="F103" s="108"/>
      <c r="G103" s="109"/>
      <c r="H103" s="3"/>
    </row>
    <row r="104" spans="1:9" ht="74.45" customHeight="1">
      <c r="A104" s="102" t="s">
        <v>95</v>
      </c>
      <c r="B104" s="103"/>
      <c r="C104" s="103"/>
      <c r="D104" s="103"/>
      <c r="E104" s="103"/>
      <c r="F104" s="103"/>
      <c r="G104" s="104"/>
    </row>
    <row r="105" spans="1:9" ht="18.75">
      <c r="A105" s="105"/>
      <c r="B105" s="106"/>
      <c r="C105" s="91"/>
      <c r="D105" s="91"/>
      <c r="E105" s="91"/>
      <c r="F105" s="23"/>
      <c r="G105" s="87"/>
    </row>
    <row r="106" spans="1:9" ht="18.75">
      <c r="A106" s="92"/>
      <c r="B106" s="93"/>
      <c r="C106" s="91"/>
      <c r="D106" s="91"/>
      <c r="E106" s="91"/>
      <c r="F106" s="110"/>
      <c r="G106" s="111"/>
    </row>
    <row r="107" spans="1:9" ht="18" customHeight="1" thickBot="1">
      <c r="A107" s="94"/>
      <c r="B107" s="95"/>
      <c r="C107" s="90"/>
      <c r="D107" s="90"/>
      <c r="E107" s="90"/>
      <c r="F107" s="21"/>
      <c r="G107" s="22"/>
    </row>
    <row r="108" spans="1:9" ht="15.75">
      <c r="A108" s="10"/>
      <c r="B108" s="14"/>
      <c r="C108" s="11"/>
      <c r="D108" s="10"/>
      <c r="E108" s="10"/>
      <c r="F108" s="12"/>
      <c r="G108" s="6"/>
    </row>
    <row r="109" spans="1:9" ht="15.75">
      <c r="A109" s="10"/>
      <c r="B109" s="13"/>
      <c r="C109" s="12"/>
      <c r="D109" s="10"/>
      <c r="E109" s="10"/>
      <c r="F109" s="12"/>
      <c r="G109" s="6"/>
    </row>
  </sheetData>
  <sheetProtection sheet="1" objects="1" scenarios="1"/>
  <protectedRanges>
    <protectedRange sqref="E99:E100" name="Range7"/>
    <protectedRange sqref="E94:E97" name="Range6"/>
    <protectedRange sqref="E84:E91" name="Range5"/>
    <protectedRange sqref="E68:E81" name="Range4"/>
    <protectedRange sqref="E45:E65" name="Range3"/>
    <protectedRange sqref="E21:E42" name="Range2"/>
    <protectedRange sqref="E7:E17" name="Range1"/>
  </protectedRanges>
  <mergeCells count="27">
    <mergeCell ref="A18:E18"/>
    <mergeCell ref="A98:E98"/>
    <mergeCell ref="A102:E102"/>
    <mergeCell ref="A93:G93"/>
    <mergeCell ref="A43:E43"/>
    <mergeCell ref="A66:E66"/>
    <mergeCell ref="A67:G67"/>
    <mergeCell ref="A82:E82"/>
    <mergeCell ref="A44:G44"/>
    <mergeCell ref="A20:G20"/>
    <mergeCell ref="A101:E101"/>
    <mergeCell ref="A1:G1"/>
    <mergeCell ref="A2:G2"/>
    <mergeCell ref="A3:G3"/>
    <mergeCell ref="A4:G4"/>
    <mergeCell ref="A6:F6"/>
    <mergeCell ref="C107:E107"/>
    <mergeCell ref="C106:E106"/>
    <mergeCell ref="A106:B106"/>
    <mergeCell ref="A107:B107"/>
    <mergeCell ref="A83:G83"/>
    <mergeCell ref="A92:E92"/>
    <mergeCell ref="A104:G104"/>
    <mergeCell ref="A105:B105"/>
    <mergeCell ref="C105:E105"/>
    <mergeCell ref="A103:G103"/>
    <mergeCell ref="F106:G106"/>
  </mergeCells>
  <printOptions horizontalCentered="1"/>
  <pageMargins left="0.7" right="0.7" top="0.75" bottom="0.75" header="0.3" footer="0.3"/>
  <pageSetup paperSize="9" scale="55" orientation="portrait" horizontalDpi="4294967293" r:id="rId1"/>
  <headerFooter alignWithMargins="0">
    <oddHeader xml:space="preserve">&amp;LGukdak Village,Lalpur-Nangarhar </oddHeader>
    <oddFooter>&amp;CPage &amp;P of &amp;N</oddFooter>
    <evenFooter xml:space="preserve">&amp;CSorang, Chawkai, Kunar </evenFooter>
  </headerFooter>
  <rowBreaks count="5" manualBreakCount="5">
    <brk id="19" max="6" man="1"/>
    <brk id="43" max="6" man="1"/>
    <brk id="66" max="6" man="1"/>
    <brk id="92" max="6" man="1"/>
    <brk id="92"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Bill of Q for Daka</vt:lpstr>
      <vt:lpstr>'Bill of Q for Daka'!Print_Area</vt:lpstr>
      <vt:lpstr>'Bill of Q for Daka'!Print_Titles</vt:lpstr>
    </vt:vector>
  </TitlesOfParts>
  <Company>WatSan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 Naeem</dc:creator>
  <cp:lastModifiedBy>Alisina Sharifi</cp:lastModifiedBy>
  <cp:lastPrinted>2024-09-08T13:51:03Z</cp:lastPrinted>
  <dcterms:created xsi:type="dcterms:W3CDTF">2006-10-14T05:58:40Z</dcterms:created>
  <dcterms:modified xsi:type="dcterms:W3CDTF">2024-09-16T15:25:25Z</dcterms:modified>
</cp:coreProperties>
</file>