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42-SARPL-310400032-Mosawi Girl and Boy Primary School\"/>
    </mc:Choice>
  </mc:AlternateContent>
  <xr:revisionPtr revIDLastSave="0" documentId="13_ncr:1_{777AC78D-F7ED-441B-99C5-3687C67F31E7}" xr6:coauthVersionLast="47" xr6:coauthVersionMax="47" xr10:uidLastSave="{00000000-0000-0000-0000-000000000000}"/>
  <bookViews>
    <workbookView xWindow="28680" yWindow="-120" windowWidth="29040" windowHeight="15720" tabRatio="661" firstSheet="1" activeTab="1" xr2:uid="{00000000-000D-0000-FFFF-FFFF00000000}"/>
  </bookViews>
  <sheets>
    <sheet name="Measurements" sheetId="1" state="hidden" r:id="rId1"/>
    <sheet name="Summary" sheetId="4" r:id="rId2"/>
    <sheet name="A. Boundary wall" sheetId="2" r:id="rId3"/>
    <sheet name="B. School renovation" sheetId="8" r:id="rId4"/>
  </sheets>
  <definedNames>
    <definedName name="_xlnm.Print_Area" localSheetId="2">'A. Boundary wall'!$A$1:$G$23</definedName>
    <definedName name="_xlnm.Print_Area" localSheetId="3">'B. School renovation'!$A$1:$G$25</definedName>
    <definedName name="_xlnm.Print_Area" localSheetId="1">Summary!$A$1:$C$6</definedName>
    <definedName name="_xlnm.Print_Titles" localSheetId="2">'A. Boundary wall'!$1:$7</definedName>
    <definedName name="_xlnm.Print_Titles" localSheetId="3">'B. School renovation'!$1:$7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2" l="1"/>
  <c r="F13" i="8"/>
  <c r="F12" i="8"/>
  <c r="F14" i="2"/>
  <c r="F15" i="2"/>
  <c r="F16" i="2"/>
  <c r="F17" i="2"/>
  <c r="F18" i="2"/>
  <c r="F19" i="2"/>
  <c r="F20" i="2"/>
  <c r="F21" i="2"/>
  <c r="F11" i="2"/>
  <c r="F10" i="2"/>
  <c r="F9" i="2"/>
  <c r="F8" i="2"/>
  <c r="D9" i="8"/>
  <c r="F9" i="8" s="1"/>
  <c r="F25" i="8" s="1"/>
  <c r="C5" i="4" s="1"/>
  <c r="F8" i="8"/>
  <c r="F10" i="8"/>
  <c r="F11" i="8"/>
  <c r="F14" i="8"/>
  <c r="F15" i="8"/>
  <c r="F16" i="8"/>
  <c r="F17" i="8"/>
  <c r="F18" i="8"/>
  <c r="F19" i="8"/>
  <c r="F20" i="8"/>
  <c r="F21" i="8"/>
  <c r="F22" i="8"/>
  <c r="F23" i="8"/>
  <c r="F24" i="8"/>
  <c r="F133" i="1"/>
  <c r="I133" i="1" s="1"/>
  <c r="I134" i="1" s="1"/>
  <c r="I78" i="1"/>
  <c r="I77" i="1"/>
  <c r="F63" i="1"/>
  <c r="I63" i="1"/>
  <c r="F62" i="1"/>
  <c r="I62" i="1" s="1"/>
  <c r="F61" i="1"/>
  <c r="I61" i="1" s="1"/>
  <c r="F60" i="1"/>
  <c r="I60" i="1" s="1"/>
  <c r="F59" i="1"/>
  <c r="I59" i="1"/>
  <c r="F58" i="1"/>
  <c r="I58" i="1"/>
  <c r="F57" i="1"/>
  <c r="I57" i="1" s="1"/>
  <c r="F56" i="1"/>
  <c r="F55" i="1"/>
  <c r="I55" i="1"/>
  <c r="F54" i="1"/>
  <c r="I54" i="1"/>
  <c r="I79" i="1"/>
  <c r="I76" i="1"/>
  <c r="I75" i="1"/>
  <c r="I74" i="1"/>
  <c r="I73" i="1"/>
  <c r="I72" i="1"/>
  <c r="I71" i="1"/>
  <c r="I70" i="1"/>
  <c r="I69" i="1"/>
  <c r="I68" i="1"/>
  <c r="I80" i="1" s="1"/>
  <c r="I67" i="1"/>
  <c r="I66" i="1"/>
  <c r="I65" i="1"/>
  <c r="I56" i="1"/>
  <c r="I51" i="1"/>
  <c r="I45" i="1"/>
  <c r="I44" i="1"/>
  <c r="I50" i="1"/>
  <c r="I49" i="1"/>
  <c r="I48" i="1"/>
  <c r="I47" i="1"/>
  <c r="I46" i="1"/>
  <c r="I43" i="1"/>
  <c r="I42" i="1"/>
  <c r="I52" i="1" s="1"/>
  <c r="I41" i="1"/>
  <c r="I40" i="1"/>
  <c r="I39" i="1"/>
  <c r="I130" i="1"/>
  <c r="I129" i="1"/>
  <c r="I131" i="1" s="1"/>
  <c r="I126" i="1"/>
  <c r="I127" i="1"/>
  <c r="H24" i="1"/>
  <c r="I24" i="1" s="1"/>
  <c r="M18" i="1"/>
  <c r="I23" i="1"/>
  <c r="I22" i="1"/>
  <c r="I21" i="1"/>
  <c r="I20" i="1"/>
  <c r="F19" i="1"/>
  <c r="I19" i="1" s="1"/>
  <c r="F18" i="1"/>
  <c r="I18" i="1" s="1"/>
  <c r="I17" i="1"/>
  <c r="F120" i="1"/>
  <c r="I120" i="1"/>
  <c r="I121" i="1"/>
  <c r="F123" i="1"/>
  <c r="I123" i="1" s="1"/>
  <c r="I124" i="1" s="1"/>
  <c r="F117" i="1"/>
  <c r="I117" i="1"/>
  <c r="I108" i="1"/>
  <c r="I109" i="1"/>
  <c r="I110" i="1"/>
  <c r="I107" i="1"/>
  <c r="F116" i="1"/>
  <c r="I116" i="1"/>
  <c r="F115" i="1"/>
  <c r="I115" i="1"/>
  <c r="F114" i="1"/>
  <c r="I114" i="1"/>
  <c r="F113" i="1"/>
  <c r="I113" i="1" s="1"/>
  <c r="I118" i="1" s="1"/>
  <c r="F104" i="1"/>
  <c r="I104" i="1"/>
  <c r="I92" i="1"/>
  <c r="I93" i="1"/>
  <c r="I94" i="1"/>
  <c r="I95" i="1"/>
  <c r="I96" i="1"/>
  <c r="I97" i="1"/>
  <c r="I98" i="1"/>
  <c r="I99" i="1"/>
  <c r="I100" i="1"/>
  <c r="I101" i="1"/>
  <c r="I91" i="1"/>
  <c r="I102" i="1" s="1"/>
  <c r="I86" i="1"/>
  <c r="I87" i="1"/>
  <c r="I88" i="1"/>
  <c r="I85" i="1"/>
  <c r="I89" i="1" s="1"/>
  <c r="I82" i="1"/>
  <c r="I83" i="1" s="1"/>
  <c r="I28" i="1"/>
  <c r="I29" i="1"/>
  <c r="I32" i="1"/>
  <c r="I33" i="1"/>
  <c r="I34" i="1"/>
  <c r="I35" i="1"/>
  <c r="I37" i="1"/>
  <c r="F36" i="1"/>
  <c r="I36" i="1"/>
  <c r="F31" i="1"/>
  <c r="I31" i="1" s="1"/>
  <c r="F30" i="1"/>
  <c r="I30" i="1" s="1"/>
  <c r="F27" i="1"/>
  <c r="I27" i="1"/>
  <c r="I38" i="1" s="1"/>
  <c r="I13" i="1"/>
  <c r="I9" i="1"/>
  <c r="I10" i="1"/>
  <c r="I11" i="1"/>
  <c r="I12" i="1"/>
  <c r="I6" i="1"/>
  <c r="F8" i="1"/>
  <c r="I8" i="1"/>
  <c r="F7" i="1"/>
  <c r="I7" i="1"/>
  <c r="I14" i="1" s="1"/>
  <c r="I111" i="1"/>
  <c r="I105" i="1"/>
  <c r="I4" i="1"/>
  <c r="F22" i="2" l="1"/>
  <c r="F12" i="2"/>
  <c r="I25" i="1"/>
  <c r="I64" i="1"/>
  <c r="F23" i="2" l="1"/>
  <c r="C4" i="4" s="1"/>
  <c r="C6" i="4" s="1"/>
</calcChain>
</file>

<file path=xl/sharedStrings.xml><?xml version="1.0" encoding="utf-8"?>
<sst xmlns="http://schemas.openxmlformats.org/spreadsheetml/2006/main" count="381" uniqueCount="171">
  <si>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</si>
  <si>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</si>
  <si>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</si>
  <si>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</si>
  <si>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</si>
  <si>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</si>
  <si>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</si>
  <si>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</si>
  <si>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</si>
  <si>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</si>
  <si>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</si>
  <si>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</si>
  <si>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</si>
  <si>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</si>
  <si>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</si>
  <si>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</si>
  <si>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</si>
  <si>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</si>
  <si>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</si>
  <si>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</si>
  <si>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</si>
  <si>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</si>
  <si>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</si>
  <si>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</si>
  <si>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</si>
  <si>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</si>
  <si>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</si>
  <si>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</si>
  <si>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</si>
  <si>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</si>
  <si>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</si>
  <si>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</si>
  <si>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</si>
  <si>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</si>
  <si>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</si>
  <si>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</si>
  <si>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</si>
  <si>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</si>
  <si>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</si>
  <si>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</si>
  <si>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</si>
  <si>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</si>
  <si>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</si>
  <si>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</si>
  <si>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</si>
  <si>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</si>
  <si>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</si>
  <si>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</si>
  <si>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</si>
  <si>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</si>
  <si>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</si>
  <si>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</si>
  <si>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</si>
  <si>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</si>
  <si>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</si>
  <si>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</si>
  <si>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</si>
  <si>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</si>
  <si>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</si>
  <si>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</si>
  <si>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</si>
  <si>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</si>
  <si>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</si>
  <si>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Job</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</si>
  <si>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</si>
  <si>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</si>
  <si>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</si>
  <si>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</si>
  <si>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</si>
  <si>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</si>
  <si>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</si>
  <si>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</si>
  <si>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</si>
  <si>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</si>
  <si>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</si>
  <si>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</si>
  <si>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</si>
  <si>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</si>
  <si>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</si>
  <si>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Total of A1. Civil Works:</t>
  </si>
  <si>
    <t>B1</t>
  </si>
  <si>
    <t>B2</t>
  </si>
  <si>
    <t>B3</t>
  </si>
  <si>
    <t>B4</t>
  </si>
  <si>
    <t>B5</t>
  </si>
  <si>
    <t>B6</t>
  </si>
  <si>
    <t>B7</t>
  </si>
  <si>
    <t>B8</t>
  </si>
  <si>
    <t>B9</t>
  </si>
  <si>
    <t>B10</t>
  </si>
  <si>
    <t>B11</t>
  </si>
  <si>
    <t>B12</t>
  </si>
  <si>
    <t>A. Civil Works:</t>
  </si>
  <si>
    <t>Items (Bill)</t>
  </si>
  <si>
    <t>Cost (AFN)</t>
  </si>
  <si>
    <t>`</t>
  </si>
  <si>
    <t xml:space="preserve">Grand total amount in AFN </t>
  </si>
  <si>
    <t>S.N</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</si>
  <si>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</si>
  <si>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</si>
  <si>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Donor Metal Sign Board 120x80cm as per design and drawings</t>
  </si>
  <si>
    <t>pic</t>
  </si>
  <si>
    <r>
      <rPr>
        <b/>
        <u/>
        <sz val="12"/>
        <rFont val="Calibri Light"/>
        <family val="2"/>
        <scheme val="major"/>
      </rPr>
      <t>Supply and installation of chimney caps</t>
    </r>
    <r>
      <rPr>
        <sz val="12"/>
        <rFont val="Calibri Light"/>
        <family val="2"/>
        <scheme val="major"/>
      </rPr>
      <t xml:space="preserve">
 Prepare all materials, equipment, and manpower for chimney caps with all related activities to complete the job as per drawing and instruction of the in-charge engineer all waste materials and debris are to be transported to the approved damp site. All tasks for this item are to be under the full approval of the charge engineer</t>
    </r>
  </si>
  <si>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</si>
  <si>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</si>
  <si>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</si>
  <si>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</si>
  <si>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r>
      <t>M</t>
    </r>
    <r>
      <rPr>
        <vertAlign val="superscript"/>
        <sz val="11"/>
        <color theme="1"/>
        <rFont val="Calibri"/>
        <family val="2"/>
        <scheme val="minor"/>
      </rPr>
      <t>3</t>
    </r>
  </si>
  <si>
    <r>
      <t>M</t>
    </r>
    <r>
      <rPr>
        <vertAlign val="superscript"/>
        <sz val="11"/>
        <color theme="1"/>
        <rFont val="Calibri"/>
        <family val="2"/>
        <scheme val="minor"/>
      </rPr>
      <t>2</t>
    </r>
  </si>
  <si>
    <r>
      <t>M</t>
    </r>
    <r>
      <rPr>
        <vertAlign val="superscript"/>
        <sz val="11"/>
        <color theme="1"/>
        <rFont val="Calibri"/>
        <family val="2"/>
        <scheme val="minor"/>
      </rPr>
      <t>3</t>
    </r>
    <r>
      <rPr>
        <sz val="11"/>
        <color theme="1"/>
        <rFont val="Calibri"/>
        <family val="2"/>
        <scheme val="minor"/>
      </rPr>
      <t/>
    </r>
  </si>
  <si>
    <r>
      <rPr>
        <b/>
        <u/>
        <sz val="12"/>
        <rFont val="Calibri Light"/>
        <family val="2"/>
        <scheme val="major"/>
      </rPr>
      <t>Supply and installation of gutters  length 1.5m</t>
    </r>
    <r>
      <rPr>
        <sz val="12"/>
        <rFont val="Calibri Light"/>
        <family val="2"/>
        <scheme val="major"/>
      </rPr>
      <t xml:space="preserve">
Prepare all materials, equipment, and manpower to  make standard-size with all related activities to complete the job as per drawing and instruction of the in-charge engineer .</t>
    </r>
  </si>
  <si>
    <r>
      <rPr>
        <b/>
        <u/>
        <sz val="12"/>
        <rFont val="Calibri Light"/>
        <family val="2"/>
        <scheme val="major"/>
      </rPr>
      <t>Interior Wall 100% Plastic Paint three coats</t>
    </r>
    <r>
      <rPr>
        <b/>
        <sz val="12"/>
        <rFont val="Calibri Light"/>
        <family val="2"/>
        <scheme val="major"/>
      </rPr>
      <t xml:space="preserve">
</t>
    </r>
    <r>
      <rPr>
        <sz val="12"/>
        <rFont val="Calibri Light"/>
        <family val="2"/>
        <scheme val="major"/>
      </rPr>
      <t>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</si>
  <si>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 xml:space="preserve">Painting of stone masonry with varnish paint three coats
</t>
    </r>
    <r>
      <rPr>
        <sz val="12"/>
        <rFont val="Calibri Light"/>
        <family val="2"/>
        <scheme val="major"/>
      </rPr>
      <t>Prepare all materials, equipment, and manpower for the Painting of stone masonry with varnish paint three coats including stone masonry surface preparation, and primer with all related activities to complete the job as per drawing and instruction of the in-charge engineer All tasks for this item are to be under full approval in charge engineer</t>
    </r>
  </si>
  <si>
    <t>B13</t>
  </si>
  <si>
    <t>B14</t>
  </si>
  <si>
    <t>B15</t>
  </si>
  <si>
    <t>B17</t>
  </si>
  <si>
    <t>Total of B1. Civil Works:</t>
  </si>
  <si>
    <t xml:space="preserve">B - School Building Renovation </t>
  </si>
  <si>
    <t xml:space="preserve">Priority 1  Construction of boundary wall  </t>
  </si>
  <si>
    <t>A1</t>
  </si>
  <si>
    <r>
      <t>M</t>
    </r>
    <r>
      <rPr>
        <vertAlign val="superscript"/>
        <sz val="12"/>
        <rFont val="Calibri Light"/>
        <family val="2"/>
        <scheme val="major"/>
      </rPr>
      <t>3</t>
    </r>
  </si>
  <si>
    <t>A2</t>
  </si>
  <si>
    <t>A3</t>
  </si>
  <si>
    <t>A4</t>
  </si>
  <si>
    <t>Sqm</t>
  </si>
  <si>
    <t>A5</t>
  </si>
  <si>
    <t>A6</t>
  </si>
  <si>
    <t>A7</t>
  </si>
  <si>
    <t xml:space="preserve">Sub.total </t>
  </si>
  <si>
    <t>Gates and Pillars BoQ</t>
  </si>
  <si>
    <t>A8</t>
  </si>
  <si>
    <t>A9</t>
  </si>
  <si>
    <t>A10</t>
  </si>
  <si>
    <t>A11</t>
  </si>
  <si>
    <r>
      <rPr>
        <b/>
        <u/>
        <sz val="12"/>
        <rFont val="Calibri Light"/>
        <family val="2"/>
        <scheme val="major"/>
      </rPr>
      <t>Prepare of steel doors one way and two way with all necessary requirements</t>
    </r>
    <r>
      <rPr>
        <sz val="12"/>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</si>
  <si>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t>A12</t>
  </si>
  <si>
    <r>
      <rPr>
        <b/>
        <u/>
        <sz val="12"/>
        <rFont val="Calibri Light"/>
        <family val="2"/>
        <scheme val="major"/>
      </rPr>
      <t>Plastering of work 1:4 cement and sand for gets column sides</t>
    </r>
    <r>
      <rPr>
        <sz val="12"/>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</si>
  <si>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Plastic Paint three coats with Primer gets column sides 65%  </t>
    </r>
    <r>
      <rPr>
        <sz val="12"/>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</si>
  <si>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r>
      <rPr>
        <b/>
        <u/>
        <sz val="12"/>
        <rFont val="Calibri Light"/>
        <family val="2"/>
        <scheme val="major"/>
      </rPr>
      <t xml:space="preserve">Oil Painting of the school gates three coats </t>
    </r>
    <r>
      <rPr>
        <sz val="12"/>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</si>
  <si>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r>
      <rPr>
        <b/>
        <u/>
        <sz val="12"/>
        <rFont val="Calibri Light"/>
        <family val="2"/>
        <scheme val="major"/>
      </rPr>
      <t xml:space="preserve">Removing the exterior and interior wall-damaged cement and sand Plaster  </t>
    </r>
    <r>
      <rPr>
        <sz val="12"/>
        <rFont val="Calibri Light"/>
        <family val="2"/>
        <scheme val="major"/>
      </rPr>
      <t xml:space="preserve">
Prepare all materials, equipment, and manpower for Removing the exterior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</si>
  <si>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Exterior and interior wall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</si>
  <si>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t xml:space="preserve"> Sar-e-Pol Province. Balkhab district Shahid Girls and Boys Primary School</t>
  </si>
  <si>
    <r>
      <t xml:space="preserve">Renovation of ( </t>
    </r>
    <r>
      <rPr>
        <b/>
        <sz val="16"/>
        <color rgb="FFFF0000"/>
        <rFont val="Calibri Light"/>
        <family val="2"/>
        <scheme val="major"/>
      </rPr>
      <t xml:space="preserve">Shahid Musawi Girls and Boys Primary School  </t>
    </r>
    <r>
      <rPr>
        <b/>
        <sz val="16"/>
        <rFont val="Calibri Light"/>
        <family val="2"/>
        <scheme val="major"/>
      </rPr>
      <t xml:space="preserve">  )</t>
    </r>
  </si>
  <si>
    <t xml:space="preserve"> Sar-e-Pol Province. Balkhab district Shahid Musawi Girls and Boys Primary School</t>
  </si>
  <si>
    <t>Priority 2  School Building  Renovation</t>
  </si>
  <si>
    <t>B. Civil Works:</t>
  </si>
  <si>
    <r>
      <rPr>
        <b/>
        <u/>
        <sz val="12"/>
        <rFont val="Calibri Light"/>
        <family val="2"/>
        <scheme val="major"/>
      </rPr>
      <t xml:space="preserve">Removing the existence roof damaged Isogam and PCC    
</t>
    </r>
    <r>
      <rPr>
        <sz val="12"/>
        <rFont val="Calibri Light"/>
        <family val="2"/>
        <scheme val="major"/>
      </rPr>
      <t>Prepare all materials, equipment, and manpower for Removing the existence roof damaged and Isogam and PCC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</si>
  <si>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Removing existing damaged Class room's floor, Veranda and ramp's PCC</t>
    </r>
    <r>
      <rPr>
        <sz val="12"/>
        <rFont val="Calibri Light"/>
        <family val="2"/>
        <scheme val="major"/>
      </rPr>
      <t xml:space="preserve">
Prepare all materials, equipment, and manpower for removing of PCC from class room floors, veranda and ramps with all related activities to complete the job as per drawing and instruction of the in-charge engineer All tasks for this item are to be under full approval in charge engineer</t>
    </r>
  </si>
  <si>
    <r>
      <t xml:space="preserve">Compacted gravel under class floor, veranda, ramp and sidewalks
</t>
    </r>
    <r>
      <rPr>
        <sz val="12"/>
        <rFont val="Calibri Light"/>
        <family val="2"/>
        <scheme val="major"/>
      </rPr>
      <t xml:space="preserve">Prepare all materials, equipment, and manpower for compacted gravel 10cm thickness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</si>
  <si>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PCC 15MPA for Class floors, veranda, ramps and sidewalk 
</t>
    </r>
    <r>
      <rPr>
        <sz val="12"/>
        <rFont val="Calibri Light"/>
        <family val="2"/>
        <scheme val="maj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</si>
  <si>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Adjusting and fixing windows total 15, wooden doors total 4
</t>
    </r>
    <r>
      <rPr>
        <sz val="12"/>
        <rFont val="Calibri Light"/>
        <family val="2"/>
        <scheme val="major"/>
      </rPr>
      <t>Prepare all materials, equipment, and manpower for Adjusting wooden windows total of 15 with size of 10(1.8*1)m and 5(1.2*0.7), and wooden doors total 4 with size of 4(2.5*1)m with replacing the accessories as needed (hinges, 4 locks, 1.5 m2  glasses, chefti 30m, fly screen for 5  windows(1) with chefti) 4m2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</si>
  <si>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t>B16</t>
  </si>
  <si>
    <r>
      <t>Renovation of (</t>
    </r>
    <r>
      <rPr>
        <b/>
        <sz val="16"/>
        <color rgb="FFFF0000"/>
        <rFont val="Calibri Light"/>
        <family val="2"/>
        <scheme val="major"/>
      </rPr>
      <t>Shahid Musawi Girls and Boys Primary School</t>
    </r>
    <r>
      <rPr>
        <b/>
        <sz val="16"/>
        <rFont val="Calibri Light"/>
        <family val="2"/>
        <scheme val="major"/>
      </rPr>
      <t xml:space="preserve">    ) </t>
    </r>
  </si>
  <si>
    <t>A - Construction of Boundary wall L=181.4M and h=155cm</t>
  </si>
  <si>
    <r>
      <rPr>
        <b/>
        <u/>
        <sz val="12"/>
        <rFont val="Calibri Light"/>
        <family val="2"/>
        <scheme val="major"/>
      </rPr>
      <t>Roofing work  including (laying water proof tent, piece of bricks average 5cm with 2% slope, 5cm PCC 1:2:4 within mesh wire 2.7mm and one layer izogam</t>
    </r>
    <r>
      <rPr>
        <sz val="12"/>
        <rFont val="Calibri Light"/>
        <family val="2"/>
        <scheme val="major"/>
      </rPr>
      <t xml:space="preserve">
 Prepare all materials, equipment, and manpower for roofing work including laying water proof tent, piece of bricks, mesh wire2.7mm, PCC M150, and isogam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</si>
  <si>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Brick Masonry wall with 1st grade, standard-size clay burnt bricks: </t>
    </r>
    <r>
      <rPr>
        <sz val="12"/>
        <rFont val="Calibri Light"/>
        <family val="2"/>
        <scheme val="major"/>
      </rPr>
      <t xml:space="preserve">
Prepare all materials, equipment, and manpower to  Build  25 -35 cm thick Brick Masonry wall with 1st grade, standard-size clay burnt bricks with cement mortar 1:4 with  all related activities to complete the job as per drawing and instruction of the in-charge engineer .</t>
    </r>
  </si>
  <si>
    <r>
      <t xml:space="preserve"> Supply and installation of new door and replacement of Door Wooden Pala "Piece" 
</t>
    </r>
    <r>
      <rPr>
        <sz val="12"/>
        <rFont val="Calibri Light"/>
        <family val="2"/>
        <scheme val="major"/>
      </rPr>
      <t>Prepare all materials, equipment, and manpower for the a new door completed with hardware's size 1(2.5x1m) and replacement of door piece "pala" with size 3(1.9x0.9m)within glass hinge, lock handle complete all related activities to complete the job as per drawing and instruction of the in-charge engineer All tasks for this item are to be under full approval of in charge engineer</t>
    </r>
  </si>
  <si>
    <r>
      <rPr>
        <b/>
        <u/>
        <sz val="12"/>
        <rFont val="Calibri Light"/>
        <family val="2"/>
        <scheme val="major"/>
      </rPr>
      <t>Oil Painting of doors and windows three coats+black board</t>
    </r>
    <r>
      <rPr>
        <sz val="12"/>
        <rFont val="Calibri Light"/>
        <family val="2"/>
        <scheme val="major"/>
      </rPr>
      <t xml:space="preserve">
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</si>
  <si>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Construction of ( </t>
    </r>
    <r>
      <rPr>
        <b/>
        <sz val="16"/>
        <color rgb="FFFF0000"/>
        <rFont val="Calibri Light"/>
        <family val="2"/>
        <scheme val="major"/>
      </rPr>
      <t xml:space="preserve">Boundary wall for Shahid Musawi Girls and Boys Primary School   </t>
    </r>
    <r>
      <rPr>
        <b/>
        <sz val="16"/>
        <rFont val="Calibri Light"/>
        <family val="2"/>
        <scheme val="major"/>
      </rPr>
      <t xml:space="preserve">  )</t>
    </r>
  </si>
  <si>
    <r>
      <t xml:space="preserve"> </t>
    </r>
    <r>
      <rPr>
        <b/>
        <u/>
        <sz val="12"/>
        <rFont val="Calibri Light"/>
        <family val="2"/>
        <scheme val="major"/>
      </rPr>
      <t xml:space="preserve">Excavation of foundation in Grad 3 land  </t>
    </r>
    <r>
      <rPr>
        <sz val="12"/>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</si>
  <si>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 Excavation of foundation in Grad 3 land</t>
    </r>
    <r>
      <rPr>
        <sz val="12"/>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</si>
  <si>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Supply and inhalation of water proof light on gates </t>
    </r>
    <r>
      <rPr>
        <sz val="12"/>
        <rFont val="Calibri Light"/>
        <family val="2"/>
        <scheme val="major"/>
      </rPr>
      <t xml:space="preserve">
Prepare all materials, equipment, and manpower for supplying and installation of water proof light on gates column with all related activities to complete the job as per drawing and instruction of the in-charge engineer All tasks for this item are to be under full approval in charge engineer        </t>
    </r>
  </si>
  <si>
    <t>Ea.</t>
  </si>
  <si>
    <r>
      <rPr>
        <b/>
        <u/>
        <sz val="12"/>
        <rFont val="Calibri Light"/>
        <family val="2"/>
        <scheme val="major"/>
      </rPr>
      <t>Stone Masonry of foundation &amp; Supper stone masonry with 1:5 mortar</t>
    </r>
    <r>
      <rPr>
        <sz val="12"/>
        <rFont val="Calibri Light"/>
        <family val="2"/>
        <scheme val="major"/>
      </rPr>
      <t xml:space="preserve">
Prepare all materials, equipment, and manpower for stone masonry work in foundation and top of the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</si>
  <si>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PCC 15MPA for top of the boundary wall: </t>
    </r>
    <r>
      <rPr>
        <sz val="12"/>
        <rFont val="Calibri Light"/>
        <family val="2"/>
        <scheme val="major"/>
      </rPr>
      <t xml:space="preserve">
Prepare all materials, equipment, and manpower for casting 15 MPA PCC for top of the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</si>
  <si>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Pointing work with 1:3 mortar (cement and sand) </t>
    </r>
    <r>
      <rPr>
        <sz val="12"/>
        <rFont val="Calibri Light"/>
        <family val="2"/>
        <scheme val="major"/>
      </rPr>
      <t xml:space="preserve">
Prepare all materials, equipment, and manpower for pointing 1:3 with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</si>
  <si>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RCC 20MPA column and foundation gates ration 1:1.5:3 </t>
    </r>
    <r>
      <rPr>
        <sz val="12"/>
        <rFont val="Calibri Light"/>
        <family val="2"/>
        <scheme val="major"/>
      </rPr>
      <t xml:space="preserve">
 Prepare all materials, equipment, and manpower for casting 20 MPA PCC for column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</si>
  <si>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PCC 15MPA for gate column foundation: 
</t>
    </r>
    <r>
      <rPr>
        <sz val="12"/>
        <rFont val="Calibri Light"/>
        <family val="2"/>
        <scheme val="major"/>
      </rPr>
      <t xml:space="preserve">Prepare all materials, equipment, and manpower for casting 15 MPA PCC for column foundation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 </t>
    </r>
  </si>
  <si>
    <t>Total of A1. Construction of Boundary wall</t>
  </si>
  <si>
    <t>Total of B1. Renovation of School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</si>
</sst>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6"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vertAlign val="superscript"/>
      <sz val="11"/>
      <color theme="1"/>
      <name val="Calibri"/>
      <family val="2"/>
      <scheme val="minor"/>
    </font>
    <font>
      <vertAlign val="superscript"/>
      <sz val="12"/>
      <name val="Calibri Light"/>
      <family val="2"/>
      <scheme val="major"/>
    </font>
    <font>
      <b/>
      <sz val="14"/>
      <name val="Calibri Light"/>
      <family val="2"/>
      <scheme val="major"/>
    </font>
    <font>
      <sz val="12"/>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3" fontId="19" fillId="0" borderId="0" applyFont="0" applyFill="0" applyBorder="0" applyAlignment="0" applyProtection="0"/>
  </cellStyleXfs>
  <cellXfs count="93">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2"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17" fillId="5" borderId="11" xfId="0" applyNumberFormat="1" applyFont="1" applyFill="1" applyBorder="1" applyAlignment="1">
      <alignment horizontal="center" vertical="center"/>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0" fillId="6" borderId="1" xfId="0" applyFont="1" applyFill="1" applyBorder="1"/>
    <xf numFmtId="0" fontId="20" fillId="6" borderId="1" xfId="0" applyFont="1" applyFill="1"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7"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1" xfId="0" applyFont="1" applyFill="1" applyBorder="1" applyAlignment="1">
      <alignment horizontal="left" vertical="top" wrapText="1"/>
    </xf>
    <xf numFmtId="0" fontId="13" fillId="4" borderId="1" xfId="0" applyFont="1" applyFill="1" applyBorder="1" applyAlignment="1">
      <alignment horizontal="center" vertical="center" wrapText="1"/>
    </xf>
    <xf numFmtId="2" fontId="14" fillId="4" borderId="1" xfId="0" applyNumberFormat="1" applyFont="1" applyFill="1" applyBorder="1" applyAlignment="1">
      <alignment horizontal="center" vertical="center" shrinkToFit="1"/>
    </xf>
    <xf numFmtId="2" fontId="14" fillId="4" borderId="1" xfId="0" applyNumberFormat="1" applyFont="1" applyFill="1" applyBorder="1" applyAlignment="1">
      <alignment horizontal="center" vertical="center" wrapText="1"/>
    </xf>
    <xf numFmtId="43" fontId="16" fillId="4" borderId="1" xfId="1" applyFont="1" applyFill="1" applyBorder="1" applyAlignment="1">
      <alignment horizontal="center" vertical="center" wrapText="1"/>
    </xf>
    <xf numFmtId="0" fontId="13" fillId="4" borderId="1"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0" borderId="2" xfId="0" applyFont="1" applyBorder="1" applyAlignment="1">
      <alignment horizontal="justify" vertical="top"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13" fillId="0" borderId="6"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2" fontId="7" fillId="0" borderId="1" xfId="0" applyNumberFormat="1" applyFont="1" applyBorder="1" applyAlignment="1">
      <alignment horizontal="center" vertical="center" wrapText="1"/>
    </xf>
    <xf numFmtId="0" fontId="13" fillId="0" borderId="20" xfId="0" applyFont="1" applyBorder="1" applyAlignment="1">
      <alignment horizontal="left" vertical="center" wrapText="1"/>
    </xf>
    <xf numFmtId="0" fontId="13" fillId="4" borderId="11" xfId="0" applyFont="1" applyFill="1" applyBorder="1" applyAlignment="1">
      <alignment horizontal="left" vertical="center" wrapText="1"/>
    </xf>
    <xf numFmtId="0" fontId="25" fillId="0" borderId="1" xfId="0" applyFont="1" applyBorder="1" applyAlignment="1">
      <alignment horizontal="center" vertical="center"/>
    </xf>
    <xf numFmtId="43" fontId="10" fillId="0" borderId="1" xfId="1" applyFont="1" applyFill="1" applyBorder="1" applyAlignment="1">
      <alignment horizontal="center" vertical="center" wrapText="1"/>
    </xf>
    <xf numFmtId="43" fontId="16" fillId="4" borderId="4" xfId="1" applyFont="1" applyFill="1" applyBorder="1" applyAlignment="1">
      <alignment horizontal="center" vertical="center" wrapText="1"/>
    </xf>
    <xf numFmtId="0" fontId="7" fillId="0" borderId="23" xfId="0" applyFont="1" applyBorder="1" applyAlignment="1">
      <alignment horizontal="center" vertical="center" wrapText="1"/>
    </xf>
    <xf numFmtId="2" fontId="7" fillId="0" borderId="23" xfId="0" applyNumberFormat="1" applyFont="1" applyBorder="1" applyAlignment="1">
      <alignment horizontal="center" vertical="center"/>
    </xf>
    <xf numFmtId="0" fontId="0" fillId="0" borderId="23" xfId="0" applyBorder="1" applyAlignment="1">
      <alignment horizontal="center" vertical="center"/>
    </xf>
    <xf numFmtId="0" fontId="10" fillId="0" borderId="24" xfId="0" applyFont="1" applyFill="1" applyBorder="1" applyAlignment="1">
      <alignment horizontal="center" vertical="center" wrapText="1"/>
    </xf>
    <xf numFmtId="0" fontId="21" fillId="3" borderId="1" xfId="0" applyFont="1" applyFill="1" applyBorder="1" applyAlignment="1">
      <alignment horizontal="center" vertical="center"/>
    </xf>
    <xf numFmtId="0" fontId="7" fillId="0" borderId="12" xfId="0" applyFont="1" applyBorder="1" applyAlignment="1">
      <alignment horizontal="justify" vertical="top" wrapText="1"/>
    </xf>
    <xf numFmtId="0" fontId="2" fillId="0" borderId="1" xfId="0" applyFont="1" applyBorder="1" applyAlignment="1">
      <alignment horizontal="center"/>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1"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24" fillId="3" borderId="17" xfId="0" applyFont="1" applyFill="1" applyBorder="1" applyAlignment="1">
      <alignment horizontal="left" vertical="center" wrapText="1"/>
    </xf>
    <xf numFmtId="0" fontId="24" fillId="3" borderId="18" xfId="0" applyFont="1" applyFill="1" applyBorder="1" applyAlignment="1">
      <alignment horizontal="left" vertical="center" wrapText="1"/>
    </xf>
    <xf numFmtId="0" fontId="24" fillId="3" borderId="19"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1" fontId="15" fillId="4" borderId="21" xfId="0" applyNumberFormat="1" applyFont="1" applyFill="1" applyBorder="1" applyAlignment="1">
      <alignment horizontal="center" vertical="center" shrinkToFit="1"/>
    </xf>
    <xf numFmtId="1" fontId="15" fillId="4" borderId="13" xfId="0" applyNumberFormat="1" applyFont="1" applyFill="1" applyBorder="1" applyAlignment="1">
      <alignment horizontal="center" vertical="center" shrinkToFit="1"/>
    </xf>
    <xf numFmtId="1" fontId="15" fillId="4" borderId="22" xfId="0" applyNumberFormat="1" applyFont="1" applyFill="1" applyBorder="1" applyAlignment="1">
      <alignment horizontal="center" vertical="center" shrinkToFit="1"/>
    </xf>
    <xf numFmtId="1" fontId="15" fillId="4" borderId="1" xfId="0" applyNumberFormat="1" applyFont="1" applyFill="1" applyBorder="1" applyAlignment="1">
      <alignment horizontal="center" vertical="center" shrinkToFi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72" t="s">
        <v>7</v>
      </c>
      <c r="B4" s="72"/>
      <c r="C4" s="72"/>
      <c r="D4" s="72"/>
      <c r="E4" s="72"/>
      <c r="F4" s="72"/>
      <c r="G4" s="72"/>
      <c r="H4" s="72"/>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72" t="s">
        <v>7</v>
      </c>
      <c r="B14" s="72"/>
      <c r="C14" s="72"/>
      <c r="D14" s="72"/>
      <c r="E14" s="72"/>
      <c r="F14" s="72"/>
      <c r="G14" s="72"/>
      <c r="H14" s="72"/>
      <c r="I14" s="16">
        <f>SUM(I6:I13)</f>
        <v>262.02800000000002</v>
      </c>
      <c r="J14" s="17"/>
    </row>
    <row r="15" spans="1:10" x14ac:dyDescent="0.35">
      <c r="A15" s="15"/>
      <c r="B15" s="15"/>
      <c r="C15" s="15"/>
      <c r="D15" s="15"/>
      <c r="E15" s="15"/>
      <c r="F15" s="15"/>
      <c r="G15" s="15"/>
      <c r="H15" s="15"/>
      <c r="I15" s="16"/>
      <c r="J15" s="17"/>
    </row>
    <row r="16" spans="1:10" x14ac:dyDescent="0.35">
      <c r="A16" s="4">
        <v>2</v>
      </c>
      <c r="B16" s="5" t="s">
        <v>64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72" t="s">
        <v>7</v>
      </c>
      <c r="B25" s="72"/>
      <c r="C25" s="72"/>
      <c r="D25" s="72"/>
      <c r="E25" s="72"/>
      <c r="F25" s="72"/>
      <c r="G25" s="72"/>
      <c r="H25" s="72"/>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72" t="s">
        <v>7</v>
      </c>
      <c r="B38" s="72"/>
      <c r="C38" s="72"/>
      <c r="D38" s="72"/>
      <c r="E38" s="72"/>
      <c r="F38" s="72"/>
      <c r="G38" s="72"/>
      <c r="H38" s="72"/>
      <c r="I38" s="16">
        <f>SUM(I27:I37)</f>
        <v>79.3245</v>
      </c>
      <c r="J38" s="17"/>
    </row>
    <row r="39" spans="1:10" ht="16.5" x14ac:dyDescent="0.35">
      <c r="A39" s="10"/>
      <c r="B39" s="11" t="s">
        <v>71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70</v>
      </c>
      <c r="D44" s="12" t="s">
        <v>21</v>
      </c>
      <c r="E44" s="10">
        <v>1</v>
      </c>
      <c r="F44" s="10">
        <v>3</v>
      </c>
      <c r="G44" s="10">
        <v>2</v>
      </c>
      <c r="H44" s="10"/>
      <c r="I44" s="10">
        <f t="shared" si="3"/>
        <v>6</v>
      </c>
      <c r="J44" s="10"/>
    </row>
    <row r="45" spans="1:10" ht="16.5" x14ac:dyDescent="0.35">
      <c r="A45" s="10"/>
      <c r="B45" s="11"/>
      <c r="C45" s="12" t="s">
        <v>69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72</v>
      </c>
      <c r="D51" s="12" t="s">
        <v>21</v>
      </c>
      <c r="E51" s="10">
        <v>1</v>
      </c>
      <c r="F51" s="10">
        <v>3</v>
      </c>
      <c r="G51" s="10">
        <v>1.5</v>
      </c>
      <c r="H51" s="10"/>
      <c r="I51" s="10">
        <f t="shared" si="3"/>
        <v>4.5</v>
      </c>
      <c r="J51" s="10"/>
    </row>
    <row r="52" spans="1:10" x14ac:dyDescent="0.35">
      <c r="A52" s="72" t="s">
        <v>7</v>
      </c>
      <c r="B52" s="72"/>
      <c r="C52" s="72"/>
      <c r="D52" s="72"/>
      <c r="E52" s="72"/>
      <c r="F52" s="72"/>
      <c r="G52" s="72"/>
      <c r="H52" s="72"/>
      <c r="I52" s="16">
        <f>SUM(I39:I51)</f>
        <v>75.95</v>
      </c>
      <c r="J52" s="17"/>
    </row>
    <row r="53" spans="1:10" x14ac:dyDescent="0.35">
      <c r="A53" s="4">
        <v>3</v>
      </c>
      <c r="B53" s="5" t="s">
        <v>73</v>
      </c>
      <c r="C53" s="6"/>
      <c r="D53" s="6"/>
      <c r="E53" s="7"/>
      <c r="F53" s="6"/>
      <c r="G53" s="6"/>
      <c r="H53" s="6"/>
      <c r="I53" s="8"/>
      <c r="J53" s="9"/>
    </row>
    <row r="54" spans="1:10" ht="16.5" x14ac:dyDescent="0.35">
      <c r="A54" s="10"/>
      <c r="B54" s="11" t="s">
        <v>74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72" t="s">
        <v>7</v>
      </c>
      <c r="B64" s="72"/>
      <c r="C64" s="72"/>
      <c r="D64" s="72"/>
      <c r="E64" s="72"/>
      <c r="F64" s="72"/>
      <c r="G64" s="72"/>
      <c r="H64" s="72"/>
      <c r="I64" s="16">
        <f>SUM(I54:I63)</f>
        <v>425.7</v>
      </c>
      <c r="J64" s="17"/>
    </row>
    <row r="65" spans="1:10" ht="16.5" x14ac:dyDescent="0.35">
      <c r="A65" s="10"/>
      <c r="B65" s="11" t="s">
        <v>75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76</v>
      </c>
      <c r="D70" s="12" t="s">
        <v>21</v>
      </c>
      <c r="E70" s="10">
        <v>1</v>
      </c>
      <c r="F70" s="10">
        <v>3.45</v>
      </c>
      <c r="G70" s="10">
        <v>3.37</v>
      </c>
      <c r="H70" s="10"/>
      <c r="I70" s="10">
        <f t="shared" si="6"/>
        <v>11.626500000000002</v>
      </c>
      <c r="J70" s="10"/>
    </row>
    <row r="71" spans="1:10" ht="16.5" x14ac:dyDescent="0.35">
      <c r="A71" s="10"/>
      <c r="B71" s="11"/>
      <c r="C71" s="12" t="s">
        <v>69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72" t="s">
        <v>7</v>
      </c>
      <c r="B80" s="72"/>
      <c r="C80" s="72"/>
      <c r="D80" s="72"/>
      <c r="E80" s="72"/>
      <c r="F80" s="72"/>
      <c r="G80" s="72"/>
      <c r="H80" s="72"/>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72" t="s">
        <v>7</v>
      </c>
      <c r="B83" s="72"/>
      <c r="C83" s="72"/>
      <c r="D83" s="72"/>
      <c r="E83" s="72"/>
      <c r="F83" s="72"/>
      <c r="G83" s="72"/>
      <c r="H83" s="72"/>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72" t="s">
        <v>7</v>
      </c>
      <c r="B89" s="72"/>
      <c r="C89" s="72"/>
      <c r="D89" s="72"/>
      <c r="E89" s="72"/>
      <c r="F89" s="72"/>
      <c r="G89" s="72"/>
      <c r="H89" s="72"/>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72" t="s">
        <v>7</v>
      </c>
      <c r="B102" s="72"/>
      <c r="C102" s="72"/>
      <c r="D102" s="72"/>
      <c r="E102" s="72"/>
      <c r="F102" s="72"/>
      <c r="G102" s="72"/>
      <c r="H102" s="72"/>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72" t="s">
        <v>7</v>
      </c>
      <c r="B105" s="72"/>
      <c r="C105" s="72"/>
      <c r="D105" s="72"/>
      <c r="E105" s="72"/>
      <c r="F105" s="72"/>
      <c r="G105" s="72"/>
      <c r="H105" s="72"/>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72" t="s">
        <v>7</v>
      </c>
      <c r="B111" s="72"/>
      <c r="C111" s="72"/>
      <c r="D111" s="72"/>
      <c r="E111" s="72"/>
      <c r="F111" s="72"/>
      <c r="G111" s="72"/>
      <c r="H111" s="72"/>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72" t="s">
        <v>7</v>
      </c>
      <c r="B118" s="72"/>
      <c r="C118" s="72"/>
      <c r="D118" s="72"/>
      <c r="E118" s="72"/>
      <c r="F118" s="72"/>
      <c r="G118" s="72"/>
      <c r="H118" s="72"/>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72" t="s">
        <v>7</v>
      </c>
      <c r="B121" s="72"/>
      <c r="C121" s="72"/>
      <c r="D121" s="72"/>
      <c r="E121" s="72"/>
      <c r="F121" s="72"/>
      <c r="G121" s="72"/>
      <c r="H121" s="72"/>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72" t="s">
        <v>7</v>
      </c>
      <c r="B124" s="72"/>
      <c r="C124" s="72"/>
      <c r="D124" s="72"/>
      <c r="E124" s="72"/>
      <c r="F124" s="72"/>
      <c r="G124" s="72"/>
      <c r="H124" s="72"/>
      <c r="I124" s="16">
        <f>SUM(I123)</f>
        <v>5.1749999999999998</v>
      </c>
      <c r="J124" s="17"/>
    </row>
    <row r="125" spans="1:10" x14ac:dyDescent="0.35">
      <c r="A125" s="4">
        <v>12</v>
      </c>
      <c r="B125" s="5" t="s">
        <v>65</v>
      </c>
      <c r="C125" s="6"/>
      <c r="D125" s="6"/>
      <c r="E125" s="7"/>
      <c r="F125" s="6"/>
      <c r="G125" s="6"/>
      <c r="H125" s="6"/>
      <c r="I125" s="8"/>
      <c r="J125" s="9"/>
    </row>
    <row r="126" spans="1:10" ht="16.5" x14ac:dyDescent="0.35">
      <c r="A126" s="10"/>
      <c r="B126" s="11" t="s">
        <v>66</v>
      </c>
      <c r="C126" s="12" t="s">
        <v>67</v>
      </c>
      <c r="D126" s="12" t="s">
        <v>21</v>
      </c>
      <c r="E126" s="10">
        <v>1</v>
      </c>
      <c r="F126" s="13">
        <v>101</v>
      </c>
      <c r="G126" s="14"/>
      <c r="H126" s="10">
        <v>0.5</v>
      </c>
      <c r="I126" s="10">
        <f>E126*F126*H126</f>
        <v>50.5</v>
      </c>
      <c r="J126" s="10"/>
    </row>
    <row r="127" spans="1:10" x14ac:dyDescent="0.35">
      <c r="A127" s="72" t="s">
        <v>7</v>
      </c>
      <c r="B127" s="72"/>
      <c r="C127" s="72"/>
      <c r="D127" s="72"/>
      <c r="E127" s="72"/>
      <c r="F127" s="72"/>
      <c r="G127" s="72"/>
      <c r="H127" s="72"/>
      <c r="I127" s="16">
        <f>SUM(I126)</f>
        <v>50.5</v>
      </c>
      <c r="J127" s="17"/>
    </row>
    <row r="128" spans="1:10" x14ac:dyDescent="0.35">
      <c r="A128" s="4">
        <v>12</v>
      </c>
      <c r="B128" s="5" t="s">
        <v>68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72" t="s">
        <v>7</v>
      </c>
      <c r="B131" s="72"/>
      <c r="C131" s="72"/>
      <c r="D131" s="72"/>
      <c r="E131" s="72"/>
      <c r="F131" s="72"/>
      <c r="G131" s="72"/>
      <c r="H131" s="72"/>
      <c r="I131" s="16">
        <f>SUM(I129:I130)</f>
        <v>19.5</v>
      </c>
      <c r="J131" s="17"/>
    </row>
    <row r="132" spans="1:10" x14ac:dyDescent="0.35">
      <c r="A132" s="4">
        <v>12</v>
      </c>
      <c r="B132" s="5" t="s">
        <v>78</v>
      </c>
      <c r="C132" s="6"/>
      <c r="D132" s="6"/>
      <c r="E132" s="7"/>
      <c r="F132" s="6"/>
      <c r="G132" s="6"/>
      <c r="H132" s="6"/>
      <c r="I132" s="8"/>
      <c r="J132" s="9"/>
    </row>
    <row r="133" spans="1:10" x14ac:dyDescent="0.35">
      <c r="A133" s="10"/>
      <c r="B133" s="11" t="s">
        <v>66</v>
      </c>
      <c r="C133" s="12"/>
      <c r="D133" s="12" t="s">
        <v>77</v>
      </c>
      <c r="E133" s="10">
        <v>1</v>
      </c>
      <c r="F133" s="13">
        <f>160</f>
        <v>160</v>
      </c>
      <c r="G133" s="14"/>
      <c r="H133" s="10"/>
      <c r="I133" s="10">
        <f>E133*F133</f>
        <v>160</v>
      </c>
      <c r="J133" s="10"/>
    </row>
    <row r="134" spans="1:10" x14ac:dyDescent="0.35">
      <c r="A134" s="72" t="s">
        <v>7</v>
      </c>
      <c r="B134" s="72"/>
      <c r="C134" s="72"/>
      <c r="D134" s="72"/>
      <c r="E134" s="72"/>
      <c r="F134" s="72"/>
      <c r="G134" s="72"/>
      <c r="H134" s="72"/>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7"/>
  <sheetViews>
    <sheetView tabSelected="1" zoomScaleNormal="100" workbookViewId="0">
      <selection activeCell="B15" sqref="B15"/>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73" t="s">
        <v>153</v>
      </c>
      <c r="B1" s="74"/>
      <c r="C1" s="75"/>
    </row>
    <row r="2" spans="1:3" s="18" customFormat="1" ht="139.5" customHeight="1" x14ac:dyDescent="0.35">
      <c r="A2" s="76" t="s">
        <v>99</v>
      </c>
      <c r="B2" s="77"/>
      <c r="C2" s="78"/>
    </row>
    <row r="3" spans="1:3" ht="27.75" customHeight="1" x14ac:dyDescent="0.35">
      <c r="A3" s="34" t="s">
        <v>97</v>
      </c>
      <c r="B3" s="35" t="s">
        <v>93</v>
      </c>
      <c r="C3" s="36" t="s">
        <v>94</v>
      </c>
    </row>
    <row r="4" spans="1:3" ht="21" customHeight="1" x14ac:dyDescent="0.35">
      <c r="A4" s="27">
        <v>1</v>
      </c>
      <c r="B4" s="28" t="s">
        <v>169</v>
      </c>
      <c r="C4" s="29">
        <f>'A. Boundary wall'!F23</f>
        <v>0</v>
      </c>
    </row>
    <row r="5" spans="1:3" ht="21" customHeight="1" x14ac:dyDescent="0.35">
      <c r="A5" s="27">
        <v>2</v>
      </c>
      <c r="B5" s="28" t="s">
        <v>170</v>
      </c>
      <c r="C5" s="29">
        <f>'B. School renovation'!F25</f>
        <v>0</v>
      </c>
    </row>
    <row r="6" spans="1:3" ht="18" thickBot="1" x14ac:dyDescent="0.4">
      <c r="A6" s="30"/>
      <c r="B6" s="31" t="s">
        <v>96</v>
      </c>
      <c r="C6" s="32">
        <f>SUM(C4:C5)</f>
        <v>0</v>
      </c>
    </row>
    <row r="10" spans="1:3" x14ac:dyDescent="0.35">
      <c r="C10" s="33"/>
    </row>
    <row r="17" spans="2:2" x14ac:dyDescent="0.35">
      <c r="B17" t="s">
        <v>95</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3"/>
  <sheetViews>
    <sheetView view="pageBreakPreview" topLeftCell="A18" zoomScale="90" zoomScaleNormal="100" zoomScaleSheetLayoutView="90" workbookViewId="0">
      <selection activeCell="E14" sqref="E14:E21"/>
    </sheetView>
  </sheetViews>
  <sheetFormatPr defaultColWidth="8.81640625" defaultRowHeight="14.5" x14ac:dyDescent="0.35"/>
  <cols>
    <col min="1" max="1" width="5.1796875" style="21" customWidth="1"/>
    <col min="2" max="2" width="106" style="18" customWidth="1"/>
    <col min="3" max="3" width="8" style="22" customWidth="1"/>
    <col min="4" max="4" width="11.7265625" style="22" customWidth="1"/>
    <col min="5" max="5" width="15" style="22" customWidth="1"/>
    <col min="6" max="6" width="17" style="22" customWidth="1"/>
    <col min="7" max="7" width="25.7265625" style="23" customWidth="1"/>
    <col min="8" max="16384" width="8.81640625" style="18"/>
  </cols>
  <sheetData>
    <row r="1" spans="1:7" ht="29.25" customHeight="1" x14ac:dyDescent="0.35">
      <c r="A1" s="73" t="s">
        <v>159</v>
      </c>
      <c r="B1" s="74"/>
      <c r="C1" s="74"/>
      <c r="D1" s="74"/>
      <c r="E1" s="74"/>
      <c r="F1" s="74"/>
      <c r="G1" s="75"/>
    </row>
    <row r="2" spans="1:7" ht="130.9" customHeight="1" x14ac:dyDescent="0.35">
      <c r="A2" s="76" t="s">
        <v>104</v>
      </c>
      <c r="B2" s="77"/>
      <c r="C2" s="77"/>
      <c r="D2" s="77"/>
      <c r="E2" s="77"/>
      <c r="F2" s="77"/>
      <c r="G2" s="78"/>
    </row>
    <row r="3" spans="1:7" ht="15.5" x14ac:dyDescent="0.35">
      <c r="A3" s="79" t="s">
        <v>142</v>
      </c>
      <c r="B3" s="79"/>
      <c r="C3" s="79"/>
      <c r="D3" s="79"/>
      <c r="E3" s="79"/>
      <c r="F3" s="79"/>
      <c r="G3" s="79"/>
    </row>
    <row r="4" spans="1:7" x14ac:dyDescent="0.35">
      <c r="A4" s="80" t="s">
        <v>119</v>
      </c>
      <c r="B4" s="80"/>
      <c r="C4" s="80"/>
      <c r="D4" s="80"/>
      <c r="E4" s="80"/>
      <c r="F4" s="80"/>
      <c r="G4" s="80"/>
    </row>
    <row r="5" spans="1:7" x14ac:dyDescent="0.35">
      <c r="A5" s="80" t="s">
        <v>154</v>
      </c>
      <c r="B5" s="80"/>
      <c r="C5" s="80" t="s">
        <v>3</v>
      </c>
      <c r="D5" s="80" t="s">
        <v>105</v>
      </c>
      <c r="E5" s="80" t="s">
        <v>61</v>
      </c>
      <c r="F5" s="80" t="s">
        <v>106</v>
      </c>
      <c r="G5" s="80" t="s">
        <v>62</v>
      </c>
    </row>
    <row r="6" spans="1:7" x14ac:dyDescent="0.35">
      <c r="A6" s="39" t="s">
        <v>97</v>
      </c>
      <c r="B6" s="40" t="s">
        <v>2</v>
      </c>
      <c r="C6" s="80"/>
      <c r="D6" s="80"/>
      <c r="E6" s="80"/>
      <c r="F6" s="80"/>
      <c r="G6" s="80"/>
    </row>
    <row r="7" spans="1:7" ht="16.5" customHeight="1" thickBot="1" x14ac:dyDescent="0.4">
      <c r="A7" s="43"/>
      <c r="B7" s="26" t="s">
        <v>92</v>
      </c>
      <c r="C7" s="37"/>
      <c r="D7" s="37"/>
      <c r="E7" s="37"/>
      <c r="F7" s="37"/>
      <c r="G7" s="37"/>
    </row>
    <row r="8" spans="1:7" ht="63.65" customHeight="1" x14ac:dyDescent="0.35">
      <c r="A8" s="52" t="s">
        <v>120</v>
      </c>
      <c r="B8" s="71" t="s">
        <v>160</v>
      </c>
      <c r="C8" s="66" t="s">
        <v>121</v>
      </c>
      <c r="D8" s="67">
        <v>131</v>
      </c>
      <c r="E8" s="66"/>
      <c r="F8" s="68">
        <f>D8*E8</f>
        <v>0</v>
      </c>
      <c r="G8" s="69"/>
    </row>
    <row r="9" spans="1:7" ht="80.5" customHeight="1" x14ac:dyDescent="0.35">
      <c r="A9" s="52" t="s">
        <v>122</v>
      </c>
      <c r="B9" s="54" t="s">
        <v>164</v>
      </c>
      <c r="C9" s="55" t="s">
        <v>121</v>
      </c>
      <c r="D9" s="56">
        <v>270.5</v>
      </c>
      <c r="E9" s="55"/>
      <c r="F9" s="41">
        <f t="shared" ref="F9:F11" si="0">D9*E9</f>
        <v>0</v>
      </c>
      <c r="G9" s="53"/>
    </row>
    <row r="10" spans="1:7" ht="79.150000000000006" customHeight="1" x14ac:dyDescent="0.35">
      <c r="A10" s="52" t="s">
        <v>123</v>
      </c>
      <c r="B10" s="54" t="s">
        <v>165</v>
      </c>
      <c r="C10" s="55" t="s">
        <v>121</v>
      </c>
      <c r="D10" s="56">
        <v>10.8</v>
      </c>
      <c r="E10" s="55"/>
      <c r="F10" s="41">
        <f t="shared" si="0"/>
        <v>0</v>
      </c>
      <c r="G10" s="53"/>
    </row>
    <row r="11" spans="1:7" ht="81" customHeight="1" x14ac:dyDescent="0.35">
      <c r="A11" s="52" t="s">
        <v>124</v>
      </c>
      <c r="B11" s="54" t="s">
        <v>166</v>
      </c>
      <c r="C11" s="55" t="s">
        <v>125</v>
      </c>
      <c r="D11" s="56">
        <v>562.5</v>
      </c>
      <c r="E11" s="55"/>
      <c r="F11" s="41">
        <f t="shared" si="0"/>
        <v>0</v>
      </c>
      <c r="G11" s="53"/>
    </row>
    <row r="12" spans="1:7" ht="24" customHeight="1" x14ac:dyDescent="0.35">
      <c r="A12" s="81" t="s">
        <v>129</v>
      </c>
      <c r="B12" s="82"/>
      <c r="C12" s="82"/>
      <c r="D12" s="82"/>
      <c r="E12" s="83"/>
      <c r="F12" s="70">
        <f>SUM(F8:F11)</f>
        <v>0</v>
      </c>
      <c r="G12" s="57"/>
    </row>
    <row r="13" spans="1:7" ht="27.65" customHeight="1" thickBot="1" x14ac:dyDescent="0.4">
      <c r="A13" s="84" t="s">
        <v>130</v>
      </c>
      <c r="B13" s="85"/>
      <c r="C13" s="85"/>
      <c r="D13" s="85"/>
      <c r="E13" s="85"/>
      <c r="F13" s="85"/>
      <c r="G13" s="86"/>
    </row>
    <row r="14" spans="1:7" ht="72.75" customHeight="1" x14ac:dyDescent="0.35">
      <c r="A14" s="52" t="s">
        <v>126</v>
      </c>
      <c r="B14" s="58" t="s">
        <v>161</v>
      </c>
      <c r="C14" s="55" t="s">
        <v>121</v>
      </c>
      <c r="D14" s="56">
        <v>6.6</v>
      </c>
      <c r="E14" s="55"/>
      <c r="F14" s="63">
        <f>D14*E14</f>
        <v>0</v>
      </c>
      <c r="G14" s="57"/>
    </row>
    <row r="15" spans="1:7" ht="98.25" customHeight="1" x14ac:dyDescent="0.35">
      <c r="A15" s="52" t="s">
        <v>127</v>
      </c>
      <c r="B15" s="59" t="s">
        <v>167</v>
      </c>
      <c r="C15" s="55" t="s">
        <v>121</v>
      </c>
      <c r="D15" s="56">
        <v>2.9</v>
      </c>
      <c r="E15" s="55"/>
      <c r="F15" s="63">
        <f t="shared" ref="F15:F21" si="1">D15*E15</f>
        <v>0</v>
      </c>
      <c r="G15" s="57"/>
    </row>
    <row r="16" spans="1:7" ht="76.900000000000006" customHeight="1" x14ac:dyDescent="0.35">
      <c r="A16" s="52" t="s">
        <v>128</v>
      </c>
      <c r="B16" s="59" t="s">
        <v>168</v>
      </c>
      <c r="C16" s="55" t="s">
        <v>121</v>
      </c>
      <c r="D16" s="56">
        <v>0.4</v>
      </c>
      <c r="E16" s="60"/>
      <c r="F16" s="63">
        <f t="shared" si="1"/>
        <v>0</v>
      </c>
      <c r="G16" s="57"/>
    </row>
    <row r="17" spans="1:7" ht="66.650000000000006" customHeight="1" x14ac:dyDescent="0.35">
      <c r="A17" s="52" t="s">
        <v>131</v>
      </c>
      <c r="B17" s="59" t="s">
        <v>135</v>
      </c>
      <c r="C17" s="55" t="s">
        <v>125</v>
      </c>
      <c r="D17" s="56">
        <v>11</v>
      </c>
      <c r="E17" s="55"/>
      <c r="F17" s="63">
        <f t="shared" si="1"/>
        <v>0</v>
      </c>
      <c r="G17" s="57"/>
    </row>
    <row r="18" spans="1:7" ht="62.5" customHeight="1" x14ac:dyDescent="0.35">
      <c r="A18" s="52" t="s">
        <v>132</v>
      </c>
      <c r="B18" s="59" t="s">
        <v>137</v>
      </c>
      <c r="C18" s="55" t="s">
        <v>125</v>
      </c>
      <c r="D18" s="56">
        <v>13</v>
      </c>
      <c r="E18" s="55"/>
      <c r="F18" s="63">
        <f t="shared" si="1"/>
        <v>0</v>
      </c>
      <c r="G18" s="57"/>
    </row>
    <row r="19" spans="1:7" ht="62" x14ac:dyDescent="0.35">
      <c r="A19" s="52" t="s">
        <v>133</v>
      </c>
      <c r="B19" s="59" t="s">
        <v>138</v>
      </c>
      <c r="C19" s="55" t="s">
        <v>125</v>
      </c>
      <c r="D19" s="56">
        <f>D18</f>
        <v>13</v>
      </c>
      <c r="E19" s="55"/>
      <c r="F19" s="63">
        <f t="shared" si="1"/>
        <v>0</v>
      </c>
      <c r="G19" s="57"/>
    </row>
    <row r="20" spans="1:7" ht="63" customHeight="1" x14ac:dyDescent="0.35">
      <c r="A20" s="52" t="s">
        <v>134</v>
      </c>
      <c r="B20" s="59" t="s">
        <v>139</v>
      </c>
      <c r="C20" s="55" t="s">
        <v>125</v>
      </c>
      <c r="D20" s="56">
        <v>22</v>
      </c>
      <c r="E20" s="55"/>
      <c r="F20" s="63">
        <f t="shared" si="1"/>
        <v>0</v>
      </c>
      <c r="G20" s="57"/>
    </row>
    <row r="21" spans="1:7" ht="70.900000000000006" customHeight="1" x14ac:dyDescent="0.35">
      <c r="A21" s="52" t="s">
        <v>136</v>
      </c>
      <c r="B21" s="59" t="s">
        <v>162</v>
      </c>
      <c r="C21" s="55" t="s">
        <v>163</v>
      </c>
      <c r="D21" s="56">
        <v>3</v>
      </c>
      <c r="E21" s="55"/>
      <c r="F21" s="63">
        <f t="shared" si="1"/>
        <v>0</v>
      </c>
      <c r="G21" s="57"/>
    </row>
    <row r="22" spans="1:7" ht="21" customHeight="1" x14ac:dyDescent="0.35">
      <c r="A22" s="87" t="s">
        <v>129</v>
      </c>
      <c r="B22" s="88"/>
      <c r="C22" s="88"/>
      <c r="D22" s="88"/>
      <c r="E22" s="88"/>
      <c r="F22" s="64">
        <f>SUM(F14:F21)</f>
        <v>0</v>
      </c>
      <c r="G22" s="61"/>
    </row>
    <row r="23" spans="1:7" ht="23.25" customHeight="1" thickBot="1" x14ac:dyDescent="0.4">
      <c r="A23" s="89" t="s">
        <v>79</v>
      </c>
      <c r="B23" s="90"/>
      <c r="C23" s="90"/>
      <c r="D23" s="90"/>
      <c r="E23" s="91"/>
      <c r="F23" s="65">
        <f>F22+F12</f>
        <v>0</v>
      </c>
      <c r="G23" s="62"/>
    </row>
  </sheetData>
  <mergeCells count="14">
    <mergeCell ref="A12:E12"/>
    <mergeCell ref="A13:G13"/>
    <mergeCell ref="A22:E22"/>
    <mergeCell ref="A23:E23"/>
    <mergeCell ref="G5:G6"/>
    <mergeCell ref="A1:G1"/>
    <mergeCell ref="A2:G2"/>
    <mergeCell ref="A3:G3"/>
    <mergeCell ref="A4:G4"/>
    <mergeCell ref="A5:B5"/>
    <mergeCell ref="C5:C6"/>
    <mergeCell ref="D5:D6"/>
    <mergeCell ref="E5:E6"/>
    <mergeCell ref="F5:F6"/>
  </mergeCells>
  <phoneticPr fontId="5" type="noConversion"/>
  <printOptions horizontalCentered="1"/>
  <pageMargins left="0.25" right="0.2" top="0.5" bottom="0.25" header="0.3" footer="0.3"/>
  <pageSetup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5"/>
  <sheetViews>
    <sheetView view="pageBreakPreview" zoomScale="90" zoomScaleNormal="100" zoomScaleSheetLayoutView="90" workbookViewId="0">
      <selection activeCell="E8" sqref="E8:E24"/>
    </sheetView>
  </sheetViews>
  <sheetFormatPr defaultColWidth="8.81640625" defaultRowHeight="14.5" x14ac:dyDescent="0.35"/>
  <cols>
    <col min="1" max="1" width="5.1796875" style="21" customWidth="1"/>
    <col min="2" max="2" width="106" style="18" customWidth="1"/>
    <col min="3" max="3" width="8" style="22" customWidth="1"/>
    <col min="4" max="4" width="11.7265625" style="22" customWidth="1"/>
    <col min="5" max="5" width="15" style="22" customWidth="1"/>
    <col min="6" max="6" width="17" style="22" customWidth="1"/>
    <col min="7" max="7" width="25.7265625" style="23" customWidth="1"/>
    <col min="8" max="16384" width="8.81640625" style="18"/>
  </cols>
  <sheetData>
    <row r="1" spans="1:7" ht="29.25" customHeight="1" x14ac:dyDescent="0.35">
      <c r="A1" s="73" t="s">
        <v>143</v>
      </c>
      <c r="B1" s="74"/>
      <c r="C1" s="74"/>
      <c r="D1" s="74"/>
      <c r="E1" s="74"/>
      <c r="F1" s="74"/>
      <c r="G1" s="75"/>
    </row>
    <row r="2" spans="1:7" ht="130.9" customHeight="1" x14ac:dyDescent="0.35">
      <c r="A2" s="76" t="s">
        <v>104</v>
      </c>
      <c r="B2" s="77"/>
      <c r="C2" s="77"/>
      <c r="D2" s="77"/>
      <c r="E2" s="77"/>
      <c r="F2" s="77"/>
      <c r="G2" s="78"/>
    </row>
    <row r="3" spans="1:7" ht="15.5" x14ac:dyDescent="0.35">
      <c r="A3" s="79" t="s">
        <v>144</v>
      </c>
      <c r="B3" s="79"/>
      <c r="C3" s="79"/>
      <c r="D3" s="79"/>
      <c r="E3" s="79"/>
      <c r="F3" s="79"/>
      <c r="G3" s="79"/>
    </row>
    <row r="4" spans="1:7" x14ac:dyDescent="0.35">
      <c r="A4" s="80" t="s">
        <v>145</v>
      </c>
      <c r="B4" s="80"/>
      <c r="C4" s="80"/>
      <c r="D4" s="80"/>
      <c r="E4" s="80"/>
      <c r="F4" s="80"/>
      <c r="G4" s="80"/>
    </row>
    <row r="5" spans="1:7" x14ac:dyDescent="0.35">
      <c r="A5" s="80" t="s">
        <v>118</v>
      </c>
      <c r="B5" s="80"/>
      <c r="C5" s="80" t="s">
        <v>3</v>
      </c>
      <c r="D5" s="80" t="s">
        <v>105</v>
      </c>
      <c r="E5" s="80" t="s">
        <v>61</v>
      </c>
      <c r="F5" s="80" t="s">
        <v>106</v>
      </c>
      <c r="G5" s="80" t="s">
        <v>62</v>
      </c>
    </row>
    <row r="6" spans="1:7" x14ac:dyDescent="0.35">
      <c r="A6" s="39" t="s">
        <v>97</v>
      </c>
      <c r="B6" s="40" t="s">
        <v>2</v>
      </c>
      <c r="C6" s="80"/>
      <c r="D6" s="80"/>
      <c r="E6" s="80"/>
      <c r="F6" s="80"/>
      <c r="G6" s="80"/>
    </row>
    <row r="7" spans="1:7" ht="16.5" customHeight="1" x14ac:dyDescent="0.35">
      <c r="A7" s="43"/>
      <c r="B7" s="26" t="s">
        <v>146</v>
      </c>
      <c r="C7" s="37"/>
      <c r="D7" s="37"/>
      <c r="E7" s="37"/>
      <c r="F7" s="37"/>
      <c r="G7" s="37"/>
    </row>
    <row r="8" spans="1:7" ht="79.150000000000006" customHeight="1" x14ac:dyDescent="0.35">
      <c r="A8" s="44" t="s">
        <v>80</v>
      </c>
      <c r="B8" s="24" t="s">
        <v>147</v>
      </c>
      <c r="C8" s="41" t="s">
        <v>108</v>
      </c>
      <c r="D8" s="41">
        <v>153</v>
      </c>
      <c r="E8" s="41"/>
      <c r="F8" s="41">
        <f>D8*E8</f>
        <v>0</v>
      </c>
      <c r="G8" s="38"/>
    </row>
    <row r="9" spans="1:7" ht="97.9" customHeight="1" x14ac:dyDescent="0.35">
      <c r="A9" s="44" t="s">
        <v>81</v>
      </c>
      <c r="B9" s="24" t="s">
        <v>155</v>
      </c>
      <c r="C9" s="41" t="s">
        <v>108</v>
      </c>
      <c r="D9" s="41">
        <f>D8</f>
        <v>153</v>
      </c>
      <c r="E9" s="41"/>
      <c r="F9" s="41">
        <f t="shared" ref="F9:F24" si="0">D9*E9</f>
        <v>0</v>
      </c>
      <c r="G9" s="38"/>
    </row>
    <row r="10" spans="1:7" ht="67.900000000000006" customHeight="1" x14ac:dyDescent="0.35">
      <c r="A10" s="44" t="s">
        <v>82</v>
      </c>
      <c r="B10" s="24" t="s">
        <v>156</v>
      </c>
      <c r="C10" s="41" t="s">
        <v>107</v>
      </c>
      <c r="D10" s="41">
        <v>0.7</v>
      </c>
      <c r="E10" s="41"/>
      <c r="F10" s="41">
        <f t="shared" si="0"/>
        <v>0</v>
      </c>
      <c r="G10" s="38"/>
    </row>
    <row r="11" spans="1:7" ht="56.5" customHeight="1" x14ac:dyDescent="0.35">
      <c r="A11" s="44" t="s">
        <v>83</v>
      </c>
      <c r="B11" s="24" t="s">
        <v>110</v>
      </c>
      <c r="C11" s="38" t="s">
        <v>101</v>
      </c>
      <c r="D11" s="41">
        <v>3</v>
      </c>
      <c r="E11" s="41"/>
      <c r="F11" s="41">
        <f t="shared" si="0"/>
        <v>0</v>
      </c>
      <c r="G11" s="38"/>
    </row>
    <row r="12" spans="1:7" ht="82.15" customHeight="1" x14ac:dyDescent="0.35">
      <c r="A12" s="44" t="s">
        <v>84</v>
      </c>
      <c r="B12" s="24" t="s">
        <v>140</v>
      </c>
      <c r="C12" s="41" t="s">
        <v>108</v>
      </c>
      <c r="D12" s="41">
        <v>59</v>
      </c>
      <c r="E12" s="41"/>
      <c r="F12" s="41">
        <f t="shared" si="0"/>
        <v>0</v>
      </c>
      <c r="G12" s="38"/>
    </row>
    <row r="13" spans="1:7" ht="68.5" customHeight="1" x14ac:dyDescent="0.35">
      <c r="A13" s="44" t="s">
        <v>85</v>
      </c>
      <c r="B13" s="24" t="s">
        <v>141</v>
      </c>
      <c r="C13" s="41" t="s">
        <v>108</v>
      </c>
      <c r="D13" s="41">
        <v>127.5</v>
      </c>
      <c r="E13" s="41"/>
      <c r="F13" s="41">
        <f t="shared" si="0"/>
        <v>0</v>
      </c>
      <c r="G13" s="38"/>
    </row>
    <row r="14" spans="1:7" ht="67.900000000000006" customHeight="1" x14ac:dyDescent="0.35">
      <c r="A14" s="44" t="s">
        <v>86</v>
      </c>
      <c r="B14" s="19" t="s">
        <v>148</v>
      </c>
      <c r="C14" s="41" t="s">
        <v>109</v>
      </c>
      <c r="D14" s="41">
        <v>25</v>
      </c>
      <c r="E14" s="41"/>
      <c r="F14" s="41">
        <f t="shared" si="0"/>
        <v>0</v>
      </c>
      <c r="G14" s="45"/>
    </row>
    <row r="15" spans="1:7" ht="70.150000000000006" customHeight="1" x14ac:dyDescent="0.35">
      <c r="A15" s="44" t="s">
        <v>87</v>
      </c>
      <c r="B15" s="20" t="s">
        <v>149</v>
      </c>
      <c r="C15" s="41" t="s">
        <v>109</v>
      </c>
      <c r="D15" s="41">
        <v>20</v>
      </c>
      <c r="E15" s="41"/>
      <c r="F15" s="41">
        <f t="shared" si="0"/>
        <v>0</v>
      </c>
      <c r="G15" s="45"/>
    </row>
    <row r="16" spans="1:7" ht="78" customHeight="1" x14ac:dyDescent="0.35">
      <c r="A16" s="44" t="s">
        <v>88</v>
      </c>
      <c r="B16" s="20" t="s">
        <v>150</v>
      </c>
      <c r="C16" s="41" t="s">
        <v>109</v>
      </c>
      <c r="D16" s="41">
        <v>16.5</v>
      </c>
      <c r="E16" s="41"/>
      <c r="F16" s="41">
        <f t="shared" si="0"/>
        <v>0</v>
      </c>
      <c r="G16" s="45"/>
    </row>
    <row r="17" spans="1:7" ht="78.650000000000006" customHeight="1" x14ac:dyDescent="0.35">
      <c r="A17" s="44" t="s">
        <v>89</v>
      </c>
      <c r="B17" s="20" t="s">
        <v>157</v>
      </c>
      <c r="C17" s="41" t="s">
        <v>108</v>
      </c>
      <c r="D17" s="41">
        <v>7.65</v>
      </c>
      <c r="E17" s="41"/>
      <c r="F17" s="41">
        <f t="shared" si="0"/>
        <v>0</v>
      </c>
      <c r="G17" s="45"/>
    </row>
    <row r="18" spans="1:7" ht="98.25" customHeight="1" x14ac:dyDescent="0.35">
      <c r="A18" s="44" t="s">
        <v>90</v>
      </c>
      <c r="B18" s="19" t="s">
        <v>151</v>
      </c>
      <c r="C18" s="41" t="s">
        <v>63</v>
      </c>
      <c r="D18" s="41">
        <v>19</v>
      </c>
      <c r="E18" s="41"/>
      <c r="F18" s="41">
        <f t="shared" si="0"/>
        <v>0</v>
      </c>
      <c r="G18" s="45"/>
    </row>
    <row r="19" spans="1:7" ht="67.150000000000006" customHeight="1" x14ac:dyDescent="0.35">
      <c r="A19" s="44" t="s">
        <v>91</v>
      </c>
      <c r="B19" s="25" t="s">
        <v>111</v>
      </c>
      <c r="C19" s="41" t="s">
        <v>108</v>
      </c>
      <c r="D19" s="41">
        <v>260</v>
      </c>
      <c r="E19" s="41"/>
      <c r="F19" s="41">
        <f t="shared" si="0"/>
        <v>0</v>
      </c>
      <c r="G19" s="45"/>
    </row>
    <row r="20" spans="1:7" ht="66.650000000000006" customHeight="1" x14ac:dyDescent="0.35">
      <c r="A20" s="44" t="s">
        <v>113</v>
      </c>
      <c r="B20" s="24" t="s">
        <v>158</v>
      </c>
      <c r="C20" s="41" t="s">
        <v>108</v>
      </c>
      <c r="D20" s="41">
        <v>37</v>
      </c>
      <c r="E20" s="41"/>
      <c r="F20" s="41">
        <f t="shared" si="0"/>
        <v>0</v>
      </c>
      <c r="G20" s="45"/>
    </row>
    <row r="21" spans="1:7" ht="62.5" customHeight="1" x14ac:dyDescent="0.35">
      <c r="A21" s="44" t="s">
        <v>114</v>
      </c>
      <c r="B21" s="24" t="s">
        <v>112</v>
      </c>
      <c r="C21" s="41" t="s">
        <v>108</v>
      </c>
      <c r="D21" s="41">
        <v>275</v>
      </c>
      <c r="E21" s="41"/>
      <c r="F21" s="41">
        <f t="shared" si="0"/>
        <v>0</v>
      </c>
      <c r="G21" s="45"/>
    </row>
    <row r="22" spans="1:7" ht="62" x14ac:dyDescent="0.35">
      <c r="A22" s="44" t="s">
        <v>115</v>
      </c>
      <c r="B22" s="24" t="s">
        <v>102</v>
      </c>
      <c r="C22" s="41" t="s">
        <v>103</v>
      </c>
      <c r="D22" s="41">
        <v>4</v>
      </c>
      <c r="E22" s="41"/>
      <c r="F22" s="41">
        <f t="shared" si="0"/>
        <v>0</v>
      </c>
      <c r="G22" s="45"/>
    </row>
    <row r="23" spans="1:7" ht="70.900000000000006" customHeight="1" x14ac:dyDescent="0.35">
      <c r="A23" s="44" t="s">
        <v>152</v>
      </c>
      <c r="B23" s="46" t="s">
        <v>98</v>
      </c>
      <c r="C23" s="42" t="s">
        <v>63</v>
      </c>
      <c r="D23" s="41">
        <v>1</v>
      </c>
      <c r="E23" s="41"/>
      <c r="F23" s="41">
        <f t="shared" si="0"/>
        <v>0</v>
      </c>
      <c r="G23" s="45"/>
    </row>
    <row r="24" spans="1:7" ht="40.15" customHeight="1" x14ac:dyDescent="0.35">
      <c r="A24" s="44" t="s">
        <v>116</v>
      </c>
      <c r="B24" s="46" t="s">
        <v>100</v>
      </c>
      <c r="C24" s="42" t="s">
        <v>103</v>
      </c>
      <c r="D24" s="41">
        <v>1</v>
      </c>
      <c r="E24" s="41"/>
      <c r="F24" s="41">
        <f t="shared" si="0"/>
        <v>0</v>
      </c>
      <c r="G24" s="45"/>
    </row>
    <row r="25" spans="1:7" ht="23.25" customHeight="1" x14ac:dyDescent="0.35">
      <c r="A25" s="92" t="s">
        <v>117</v>
      </c>
      <c r="B25" s="92"/>
      <c r="C25" s="47"/>
      <c r="D25" s="48"/>
      <c r="E25" s="49"/>
      <c r="F25" s="50">
        <f>SUM(F8:F24)</f>
        <v>0</v>
      </c>
      <c r="G25" s="51"/>
    </row>
  </sheetData>
  <mergeCells count="11">
    <mergeCell ref="A25:B25"/>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26B9E8BC-E397-484B-9AB0-5D18D043BE80}">
  <ds:schemaRefs>
    <ds:schemaRef ds:uri="Microsoft.SharePoint.Taxonomy.ContentTypeSync"/>
  </ds:schemaRefs>
</ds:datastoreItem>
</file>

<file path=customXml/itemProps2.xml><?xml version="1.0" encoding="utf-8"?>
<ds:datastoreItem xmlns:ds="http://schemas.openxmlformats.org/officeDocument/2006/customXml" ds:itemID="{797C9673-31C6-4ECE-9788-0FF94A9449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7F5DD1-E11F-4FBC-8E60-9EE4B62C6AFB}">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4.xml><?xml version="1.0" encoding="utf-8"?>
<ds:datastoreItem xmlns:ds="http://schemas.openxmlformats.org/officeDocument/2006/customXml" ds:itemID="{7928102C-D139-4B37-A831-2045194F850E}">
  <ds:schemaRefs>
    <ds:schemaRef ds:uri="http://schemas.microsoft.com/sharepoint/v3/contenttype/forms"/>
  </ds:schemaRefs>
</ds:datastoreItem>
</file>

<file path=customXml/itemProps5.xml><?xml version="1.0" encoding="utf-8"?>
<ds:datastoreItem xmlns:ds="http://schemas.openxmlformats.org/officeDocument/2006/customXml" ds:itemID="{36AAA8DD-4793-409D-BD25-6D85B574A6B7}">
  <ds:schemaRefs>
    <ds:schemaRef ds:uri="http://schemas.microsoft.com/office/2006/metadata/customXsn"/>
  </ds:schemaRefs>
</ds:datastoreItem>
</file>

<file path=customXml/itemProps6.xml><?xml version="1.0" encoding="utf-8"?>
<ds:datastoreItem xmlns:ds="http://schemas.openxmlformats.org/officeDocument/2006/customXml" ds:itemID="{4ED2D177-9FAF-4E1B-A869-F7FFA019EC6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Measurements</vt:lpstr>
      <vt:lpstr>Summary</vt:lpstr>
      <vt:lpstr>A. Boundary wall</vt:lpstr>
      <vt:lpstr>B. School renovation</vt:lpstr>
      <vt:lpstr>'A. Boundary wall'!Print_Area</vt:lpstr>
      <vt:lpstr>'B. School renovation'!Print_Area</vt:lpstr>
      <vt:lpstr>Summary!Print_Area</vt:lpstr>
      <vt:lpstr>'A. Boundary wall'!Print_Titles</vt:lpstr>
      <vt:lpstr>'B. School renovation'!Print_Titles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2024-03-02T13:26:54Z</cp:lastPrinted>
  <dcterms:created xsi:type="dcterms:W3CDTF">2023-12-05T10:33:07Z</dcterms:created>
  <dcterms:modified xsi:type="dcterms:W3CDTF">2024-08-25T08:13:12Z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