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3 Sar-e-Pul\for RFQ\Sar e Pul\AREP - 9 schools\2024NR40-SARPL-310300017-Khomdan Boys School, Kohistanat\"/>
    </mc:Choice>
  </mc:AlternateContent>
  <xr:revisionPtr revIDLastSave="0" documentId="13_ncr:1_{9800DA32-7E64-44CC-83C7-F6FE09B43777}" xr6:coauthVersionLast="47" xr6:coauthVersionMax="47" xr10:uidLastSave="{00000000-0000-0000-0000-000000000000}"/>
  <bookViews>
    <workbookView xWindow="29940" yWindow="855" windowWidth="26265" windowHeight="20025" tabRatio="661" firstSheet="1" activeTab="1" xr2:uid="{00000000-000D-0000-FFFF-FFFF00000000}"/>
  </bookViews>
  <sheets>
    <sheet name="Measurements" sheetId="1" state="hidden" r:id="rId1"/>
    <sheet name="Summary" sheetId="4" r:id="rId2"/>
    <sheet name="B. School renovation" sheetId="2" r:id="rId3"/>
    <sheet name="C. Latrine Construction" sheetId="7" r:id="rId4"/>
  </sheets>
  <externalReferences>
    <externalReference r:id="rId5"/>
  </externalReferences>
  <definedNames>
    <definedName name="_xlnm.Print_Area" localSheetId="2">'B. School renovation'!$A$1:$G$26</definedName>
    <definedName name="_xlnm.Print_Area" localSheetId="3">'C. Latrine Construction'!$A$1:$G$41</definedName>
    <definedName name="_xlnm.Print_Area" localSheetId="1">Summary!$A$1:$C$6</definedName>
    <definedName name="_xlnm.Print_Titles" localSheetId="2">'B. School renovation'!$1:$7</definedName>
    <definedName name="_xlnm.Print_Titles" localSheetId="3">'C. Latrine Construction'!$1:$7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7" l="1"/>
  <c r="D28" i="7"/>
  <c r="D22" i="7"/>
  <c r="D31" i="7"/>
  <c r="F15" i="7" l="1"/>
  <c r="F20" i="7"/>
  <c r="F21" i="7"/>
  <c r="F23" i="7"/>
  <c r="F29" i="7"/>
  <c r="F30" i="7"/>
  <c r="F31" i="7"/>
  <c r="F32" i="7"/>
  <c r="F34" i="7"/>
  <c r="F20" i="2"/>
  <c r="F9" i="7"/>
  <c r="F10" i="7"/>
  <c r="F11" i="7"/>
  <c r="F12" i="7"/>
  <c r="F13" i="7"/>
  <c r="F14" i="7"/>
  <c r="F16" i="7"/>
  <c r="F17" i="7"/>
  <c r="F18" i="7"/>
  <c r="D19" i="7"/>
  <c r="F19" i="7"/>
  <c r="F22" i="7"/>
  <c r="F24" i="7"/>
  <c r="F25" i="7"/>
  <c r="D26" i="7"/>
  <c r="F26" i="7" s="1"/>
  <c r="F27" i="7"/>
  <c r="F28" i="7"/>
  <c r="F33" i="7"/>
  <c r="F35" i="7"/>
  <c r="F36" i="7"/>
  <c r="D37" i="7"/>
  <c r="F37" i="7" s="1"/>
  <c r="D38" i="7"/>
  <c r="F38" i="7" s="1"/>
  <c r="F39" i="7"/>
  <c r="F40" i="7"/>
  <c r="F10" i="2"/>
  <c r="F13" i="2"/>
  <c r="F14" i="2"/>
  <c r="F23" i="2"/>
  <c r="F9" i="2"/>
  <c r="F8" i="2"/>
  <c r="F26" i="2" s="1"/>
  <c r="C4" i="4" s="1"/>
  <c r="F12" i="2"/>
  <c r="F15" i="2"/>
  <c r="F16" i="2"/>
  <c r="F17" i="2"/>
  <c r="F19" i="2"/>
  <c r="F21" i="2"/>
  <c r="F11" i="2"/>
  <c r="F18" i="2"/>
  <c r="F22" i="2"/>
  <c r="F24" i="2"/>
  <c r="F25" i="2"/>
  <c r="F133" i="1"/>
  <c r="I133" i="1" s="1"/>
  <c r="I134" i="1" s="1"/>
  <c r="I78" i="1"/>
  <c r="I77" i="1"/>
  <c r="F63" i="1"/>
  <c r="I63" i="1"/>
  <c r="F62" i="1"/>
  <c r="F61" i="1"/>
  <c r="I61" i="1"/>
  <c r="F60" i="1"/>
  <c r="I60" i="1" s="1"/>
  <c r="F59" i="1"/>
  <c r="I59" i="1" s="1"/>
  <c r="F58" i="1"/>
  <c r="I58" i="1" s="1"/>
  <c r="F57" i="1"/>
  <c r="I57" i="1" s="1"/>
  <c r="F56" i="1"/>
  <c r="F55" i="1"/>
  <c r="I55" i="1" s="1"/>
  <c r="F54" i="1"/>
  <c r="I54" i="1"/>
  <c r="I79" i="1"/>
  <c r="I76" i="1"/>
  <c r="I75" i="1"/>
  <c r="I74" i="1"/>
  <c r="I73" i="1"/>
  <c r="I72" i="1"/>
  <c r="I71" i="1"/>
  <c r="I70" i="1"/>
  <c r="I69" i="1"/>
  <c r="I68" i="1"/>
  <c r="I67" i="1"/>
  <c r="I66" i="1"/>
  <c r="I65" i="1"/>
  <c r="I62" i="1"/>
  <c r="I56" i="1"/>
  <c r="I51" i="1"/>
  <c r="I45" i="1"/>
  <c r="I44" i="1"/>
  <c r="I50" i="1"/>
  <c r="I49" i="1"/>
  <c r="I48" i="1"/>
  <c r="I47" i="1"/>
  <c r="I46" i="1"/>
  <c r="I43" i="1"/>
  <c r="I42" i="1"/>
  <c r="I41" i="1"/>
  <c r="I40" i="1"/>
  <c r="I39" i="1"/>
  <c r="I130" i="1"/>
  <c r="I129" i="1"/>
  <c r="I126" i="1"/>
  <c r="I127" i="1"/>
  <c r="H24" i="1"/>
  <c r="I24" i="1" s="1"/>
  <c r="M18" i="1"/>
  <c r="I23" i="1"/>
  <c r="I22" i="1"/>
  <c r="I21" i="1"/>
  <c r="I20" i="1"/>
  <c r="F19" i="1"/>
  <c r="I19" i="1" s="1"/>
  <c r="F18" i="1"/>
  <c r="I18" i="1" s="1"/>
  <c r="I17" i="1"/>
  <c r="I131" i="1"/>
  <c r="F120" i="1"/>
  <c r="I120" i="1" s="1"/>
  <c r="I121" i="1" s="1"/>
  <c r="F123" i="1"/>
  <c r="I123" i="1" s="1"/>
  <c r="I124" i="1" s="1"/>
  <c r="F117" i="1"/>
  <c r="I117" i="1"/>
  <c r="I108" i="1"/>
  <c r="I109" i="1"/>
  <c r="I110" i="1"/>
  <c r="I111" i="1" s="1"/>
  <c r="I107" i="1"/>
  <c r="F116" i="1"/>
  <c r="I116" i="1" s="1"/>
  <c r="F115" i="1"/>
  <c r="I115" i="1"/>
  <c r="F114" i="1"/>
  <c r="I114" i="1" s="1"/>
  <c r="F113" i="1"/>
  <c r="I113" i="1"/>
  <c r="F104" i="1"/>
  <c r="I104" i="1" s="1"/>
  <c r="I105" i="1" s="1"/>
  <c r="I92" i="1"/>
  <c r="I93" i="1"/>
  <c r="I94" i="1"/>
  <c r="I95" i="1"/>
  <c r="I96" i="1"/>
  <c r="I97" i="1"/>
  <c r="I98" i="1"/>
  <c r="I99" i="1"/>
  <c r="I100" i="1"/>
  <c r="I101" i="1"/>
  <c r="I91" i="1"/>
  <c r="I86" i="1"/>
  <c r="I87" i="1"/>
  <c r="I88" i="1"/>
  <c r="I85" i="1"/>
  <c r="I82" i="1"/>
  <c r="I83" i="1" s="1"/>
  <c r="I28" i="1"/>
  <c r="I29" i="1"/>
  <c r="I32" i="1"/>
  <c r="I33" i="1"/>
  <c r="I34" i="1"/>
  <c r="I35" i="1"/>
  <c r="I37" i="1"/>
  <c r="F36" i="1"/>
  <c r="I36" i="1" s="1"/>
  <c r="F31" i="1"/>
  <c r="I31" i="1" s="1"/>
  <c r="F30" i="1"/>
  <c r="I30" i="1"/>
  <c r="F27" i="1"/>
  <c r="I27" i="1" s="1"/>
  <c r="I13" i="1"/>
  <c r="I9" i="1"/>
  <c r="I10" i="1"/>
  <c r="I11" i="1"/>
  <c r="I12" i="1"/>
  <c r="I6" i="1"/>
  <c r="F8" i="1"/>
  <c r="I8" i="1" s="1"/>
  <c r="F7" i="1"/>
  <c r="I7" i="1" s="1"/>
  <c r="I4" i="1"/>
  <c r="I118" i="1" l="1"/>
  <c r="I89" i="1"/>
  <c r="I80" i="1"/>
  <c r="I102" i="1"/>
  <c r="I52" i="1"/>
  <c r="I64" i="1"/>
  <c r="I14" i="1"/>
  <c r="I25" i="1"/>
  <c r="I38" i="1"/>
  <c r="F41" i="7"/>
  <c r="C5" i="4" s="1"/>
  <c r="C6" i="4" s="1"/>
</calcChain>
</file>

<file path=xl/sharedStrings.xml><?xml version="1.0" encoding="utf-8"?>
<sst xmlns="http://schemas.openxmlformats.org/spreadsheetml/2006/main" count="442" uniqueCount="214">
  <si>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</si>
  <si>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</si>
  <si>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</si>
  <si>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</si>
  <si>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</si>
  <si>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</si>
  <si>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</si>
  <si>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</si>
  <si>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</si>
  <si>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</si>
  <si>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</si>
  <si>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</si>
  <si>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</si>
  <si>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</si>
  <si>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</si>
  <si>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</si>
  <si>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</si>
  <si>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</si>
  <si>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</si>
  <si>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</si>
  <si>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</si>
  <si>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</si>
  <si>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</si>
  <si>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</si>
  <si>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</si>
  <si>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</si>
  <si>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</si>
  <si>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</si>
  <si>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</si>
  <si>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</si>
  <si>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</si>
  <si>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</si>
  <si>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</si>
  <si>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</si>
  <si>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</si>
  <si>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</si>
  <si>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</si>
  <si>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</si>
  <si>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</si>
  <si>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</si>
  <si>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</si>
  <si>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</si>
  <si>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</si>
  <si>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</si>
  <si>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</si>
  <si>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</si>
  <si>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</si>
  <si>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</si>
  <si>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</si>
  <si>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</si>
  <si>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</si>
  <si>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</si>
  <si>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</si>
  <si>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</si>
  <si>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</si>
  <si>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</si>
  <si>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</si>
  <si>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</si>
  <si>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</si>
  <si>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</si>
  <si>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</si>
  <si>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Unit price (AFN)</t>
  </si>
  <si>
    <t>Remark</t>
  </si>
  <si>
    <t>Job</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</si>
  <si>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</si>
  <si>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</si>
  <si>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</si>
  <si>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</si>
  <si>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</si>
  <si>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</si>
  <si>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</si>
  <si>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</si>
  <si>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</si>
  <si>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</si>
  <si>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</si>
  <si>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</si>
  <si>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</si>
  <si>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</si>
  <si>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</si>
  <si>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B1</t>
  </si>
  <si>
    <t>B2</t>
  </si>
  <si>
    <t>B3</t>
  </si>
  <si>
    <t>B4</t>
  </si>
  <si>
    <t>B5</t>
  </si>
  <si>
    <t>B6</t>
  </si>
  <si>
    <t>B7</t>
  </si>
  <si>
    <t>B8</t>
  </si>
  <si>
    <t>B9</t>
  </si>
  <si>
    <t>B10</t>
  </si>
  <si>
    <t>B11</t>
  </si>
  <si>
    <t>B12</t>
  </si>
  <si>
    <t>A. Civil Works:</t>
  </si>
  <si>
    <t>Items (Bill)</t>
  </si>
  <si>
    <t>Cost (AFN)</t>
  </si>
  <si>
    <t>`</t>
  </si>
  <si>
    <t>C1</t>
  </si>
  <si>
    <t>C2</t>
  </si>
  <si>
    <t>C3</t>
  </si>
  <si>
    <t>C4</t>
  </si>
  <si>
    <t>C5</t>
  </si>
  <si>
    <t>C6</t>
  </si>
  <si>
    <t>C7</t>
  </si>
  <si>
    <t>C8</t>
  </si>
  <si>
    <t>C9</t>
  </si>
  <si>
    <t xml:space="preserve">Grand total amount in AFN </t>
  </si>
  <si>
    <t>S.N</t>
  </si>
  <si>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</si>
  <si>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</si>
  <si>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L/M</t>
  </si>
  <si>
    <t>Donor Metal Sign Board 120x80cm as per design and drawings</t>
  </si>
  <si>
    <t>pic</t>
  </si>
  <si>
    <r>
      <rPr>
        <b/>
        <u/>
        <sz val="12"/>
        <rFont val="Calibri Light"/>
        <family val="2"/>
        <scheme val="major"/>
      </rPr>
      <t>Supply and installation of chimney caps</t>
    </r>
    <r>
      <rPr>
        <sz val="12"/>
        <rFont val="Calibri Light"/>
        <family val="2"/>
        <scheme val="major"/>
      </rPr>
      <t xml:space="preserve">
 Prepare all materials, equipment, and manpower for chimney caps with all related activities to complete the job as per drawing and instruction of the in-charge engineer all waste materials and debris are to be transported to the approved damp site. All tasks for this item are to be under the full approval of the charge engineer</t>
    </r>
  </si>
  <si>
    <t>Pic</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</si>
  <si>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</si>
  <si>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Quantity</t>
  </si>
  <si>
    <t>Total cast (AFN)</t>
  </si>
  <si>
    <r>
      <t xml:space="preserve">Removing existing damaged class floor PCC and sidewalks
</t>
    </r>
    <r>
      <rPr>
        <sz val="12"/>
        <rFont val="Calibri Light"/>
        <family val="2"/>
        <scheme val="major"/>
      </rPr>
      <t>Prepare all materials, equipment, and manpower for Removing existing damaged floor PCC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</si>
  <si>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Compacted gravel under class floor and sidewalks
</t>
    </r>
    <r>
      <rPr>
        <sz val="12"/>
        <rFont val="Calibri Light"/>
        <family val="2"/>
        <scheme val="major"/>
      </rPr>
      <t xml:space="preserve">Prepare all materials, equipment, and manpower for compacted gravel 10cm thickness with all related activities to complete the job as per drawing and instruction of the in-charge engineer all waste materials and debris are to be transported to the approved damp site. All tasks for this item are to be under the full approval of the charge engineer </t>
    </r>
  </si>
  <si>
    <t>Each</t>
  </si>
  <si>
    <r>
      <t>M</t>
    </r>
    <r>
      <rPr>
        <vertAlign val="superscript"/>
        <sz val="11"/>
        <color theme="1"/>
        <rFont val="Calibri"/>
        <family val="2"/>
        <scheme val="minor"/>
      </rPr>
      <t>3</t>
    </r>
  </si>
  <si>
    <r>
      <t>M</t>
    </r>
    <r>
      <rPr>
        <vertAlign val="superscript"/>
        <sz val="11"/>
        <color theme="1"/>
        <rFont val="Calibri"/>
        <family val="2"/>
        <scheme val="minor"/>
      </rPr>
      <t>2</t>
    </r>
  </si>
  <si>
    <r>
      <t>M</t>
    </r>
    <r>
      <rPr>
        <vertAlign val="superscript"/>
        <sz val="11"/>
        <color theme="1"/>
        <rFont val="Calibri"/>
        <family val="2"/>
        <scheme val="minor"/>
      </rPr>
      <t>3</t>
    </r>
    <r>
      <rPr>
        <sz val="11"/>
        <color theme="1"/>
        <rFont val="Calibri"/>
        <family val="2"/>
        <scheme val="minor"/>
      </rPr>
      <t/>
    </r>
  </si>
  <si>
    <r>
      <rPr>
        <b/>
        <u/>
        <sz val="12"/>
        <rFont val="Calibri Light"/>
        <family val="2"/>
        <scheme val="major"/>
      </rPr>
      <t>Supply and installation of gutters  length 1.5m</t>
    </r>
    <r>
      <rPr>
        <sz val="12"/>
        <rFont val="Calibri Light"/>
        <family val="2"/>
        <scheme val="major"/>
      </rPr>
      <t xml:space="preserve">
Prepare all materials, equipment, and manpower to  make standard-size with all related activities to complete the job as per drawing and instruction of the in-charge engineer .</t>
    </r>
  </si>
  <si>
    <r>
      <t xml:space="preserve">PCC 15MPA for Class floor, Sidewalk, stairs and ramps 
</t>
    </r>
    <r>
      <rPr>
        <sz val="12"/>
        <rFont val="Calibri Light"/>
        <family val="2"/>
        <scheme val="major"/>
      </rPr>
      <t>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</si>
  <si>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 Supply and replacement of Door Wooden Pala "Piece" 
</t>
    </r>
    <r>
      <rPr>
        <sz val="12"/>
        <rFont val="Calibri Light"/>
        <family val="2"/>
        <scheme val="major"/>
      </rPr>
      <t>Prepare all materials, equipment, and manpower for the size 4(0.84x1.96m) and 2(0.93x1.93)m, 1(0.93x1.39m) with new door size 2(2.5x1m)within glass hinge, lock handle complete all related activities to complete the job as per drawing and instruction of the in-charge engineer All tasks for this item are to be under full approval of in charge engineer</t>
    </r>
  </si>
  <si>
    <r>
      <rPr>
        <b/>
        <u/>
        <sz val="12"/>
        <rFont val="Calibri Light"/>
        <family val="2"/>
        <scheme val="major"/>
      </rPr>
      <t xml:space="preserve">Adjusting and fixing windows total 23, wooden doors total 10
</t>
    </r>
    <r>
      <rPr>
        <sz val="12"/>
        <rFont val="Calibri Light"/>
        <family val="2"/>
        <scheme val="major"/>
      </rPr>
      <t>Prepare all materials, equipment, and manpower for Adjusting wooden windows total of 23, and wooden doors total 10. with replacing the accessories as needed (hinges, 10 locks, 35 m2 broken glasses, chefti 203.5m, fly screen for 23 deferent windows with chefti)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</si>
  <si>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Interior Wall 100% Plastic Paint three coats</t>
    </r>
    <r>
      <rPr>
        <b/>
        <sz val="12"/>
        <rFont val="Calibri Light"/>
        <family val="2"/>
        <scheme val="major"/>
      </rPr>
      <t xml:space="preserve">
</t>
    </r>
    <r>
      <rPr>
        <sz val="12"/>
        <rFont val="Calibri Light"/>
        <family val="2"/>
        <scheme val="major"/>
      </rPr>
      <t>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</si>
  <si>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rFont val="Calibri Light"/>
        <family val="2"/>
        <scheme val="major"/>
      </rPr>
      <t xml:space="preserve">Painting of stone masonry with varnish paint three coats
</t>
    </r>
    <r>
      <rPr>
        <sz val="12"/>
        <rFont val="Calibri Light"/>
        <family val="2"/>
        <scheme val="major"/>
      </rPr>
      <t>Prepare all materials, equipment, and manpower for the Painting of stone masonry with varnish paint three coats including stone masonry surface preparation, and primer with all related activities to complete the job as per drawing and instruction of the in-charge engineer All tasks for this item are to be under full approval in charge engineer</t>
    </r>
  </si>
  <si>
    <r>
      <t>Supply and installation of handrail for ramp with three coats.</t>
    </r>
    <r>
      <rPr>
        <sz val="11"/>
        <color theme="1"/>
        <rFont val="Calibri"/>
        <family val="2"/>
        <scheme val="minor"/>
      </rPr>
      <t xml:space="preserve">
Prepare all materials, equipment, and manpower  for the preparation of 5m length 80cm high and Painting of Steel handrails with oil paint on three coats with all related activities to complete the job as per drawing and instruction of the in-charge engineer All tasks for this item to be under full approval in charge engineer</t>
    </r>
  </si>
  <si>
    <r>
      <t xml:space="preserve">PCC(1:2:4) of flooring, stair &amp; walkways ( Mark 150) with 10 cm thickness
</t>
    </r>
    <r>
      <rPr>
        <sz val="11"/>
        <color theme="1"/>
        <rFont val="Calibri"/>
        <family val="2"/>
        <scheme val="minor"/>
      </rPr>
      <t>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</si>
  <si>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Planking work over wooden beam ( thickness 3 cm).
</t>
    </r>
    <r>
      <rPr>
        <sz val="11"/>
        <color theme="1"/>
        <rFont val="Calibri"/>
        <family val="2"/>
        <scheme val="minor"/>
      </rPr>
      <t>Prepare all materials, equipment, and manpower for wooden plank 3cm on I BM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</si>
  <si>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Mat( Borya) work over planking.
</t>
    </r>
    <r>
      <rPr>
        <sz val="11"/>
        <color theme="1"/>
        <rFont val="Calibri"/>
        <family val="2"/>
        <scheme val="minor"/>
      </rPr>
      <t>Prepare all materials, equipment, and manpower for Mat (Borya) on planking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</si>
  <si>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Making and installation of prefabricate slab according to the drawing 
</t>
    </r>
    <r>
      <rPr>
        <sz val="11"/>
        <color theme="1"/>
        <rFont val="Calibri"/>
        <family val="2"/>
        <scheme val="minor"/>
      </rPr>
      <t>Prepare all materials, equipment, and manpower for providing and installing of prefabricate slab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</si>
  <si>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Gutters work (Vertical from GI sheet 24 gage 10X15 cm)
</t>
    </r>
    <r>
      <rPr>
        <sz val="11"/>
        <color theme="1"/>
        <rFont val="Calibri"/>
        <family val="2"/>
        <scheme val="minor"/>
      </rPr>
      <t>Prepare all materials, equipment, and manpower for gutters GI sheet 24 G 10x15cm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</si>
  <si>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Installation of glasses 4mm with chufti  
</t>
    </r>
    <r>
      <rPr>
        <sz val="11"/>
        <color theme="1"/>
        <rFont val="Calibri"/>
        <family val="2"/>
        <scheme val="minor"/>
      </rPr>
      <t>Prepare all materials, equipment, and manpower for installation of glasses 4mm with chufti and other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</si>
  <si>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Out side plaster work (with 1: 4 motor) and smooth finishing (Namad mali)
</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</si>
  <si>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Pointing with 1:3 mortar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</si>
  <si>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r>
      <t xml:space="preserve">PVC 4 inch pipe for ventilation
</t>
    </r>
    <r>
      <rPr>
        <sz val="11"/>
        <color theme="1"/>
        <rFont val="Calibri"/>
        <family val="2"/>
        <scheme val="minor"/>
      </rPr>
      <t>Prepare all materials, equipment, and manpower  for installation of 4inch PVC pipe for ventilation with all related activities to complete the job as per drawing and instruction of the in-charge engineer All tasks for this item to be under full approval in charge engineer</t>
    </r>
  </si>
  <si>
    <r>
      <t xml:space="preserve">Preparation and Installation grabs 
</t>
    </r>
    <r>
      <rPr>
        <sz val="11"/>
        <color theme="1"/>
        <rFont val="Calibri"/>
        <family val="2"/>
        <scheme val="minor"/>
      </rPr>
      <t>Prepare all materials, equipment, and manpower  for supplying and installation of grabs with all related activities to complete the job as per drawing and instruction of the in-charge engineer All tasks for this item to be under full approval in charge engineer</t>
    </r>
  </si>
  <si>
    <t xml:space="preserve">Cum. </t>
  </si>
  <si>
    <t>M/L</t>
  </si>
  <si>
    <t xml:space="preserve">Sqm. </t>
  </si>
  <si>
    <t>Ea</t>
  </si>
  <si>
    <r>
      <t xml:space="preserve">Preparation and Installation GI water tank 30x60x105cm and sank in the corridor.
</t>
    </r>
    <r>
      <rPr>
        <sz val="11"/>
        <color theme="1"/>
        <rFont val="Calibri"/>
        <family val="2"/>
        <scheme val="minor"/>
      </rPr>
      <t>Prepare all materials, equipment, and manpower  for installation of water tank and sank in corridor with all related activities to complete the job as per drawing and instruction of the in-charge engineer All tasks for this item to be under full approval in charge engineer</t>
    </r>
  </si>
  <si>
    <t xml:space="preserve"> Sar-e-Pol Province. Kohistanat district Khomdan Boys Primary School</t>
  </si>
  <si>
    <t>B13</t>
  </si>
  <si>
    <t>B14</t>
  </si>
  <si>
    <t>B15</t>
  </si>
  <si>
    <t>B16</t>
  </si>
  <si>
    <t>B17</t>
  </si>
  <si>
    <t>B18</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</si>
  <si>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</si>
  <si>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</si>
  <si>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</si>
  <si>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</si>
  <si>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</si>
  <si>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</si>
  <si>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</si>
  <si>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</si>
  <si>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</si>
  <si>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</si>
  <si>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</si>
  <si>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</si>
  <si>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</si>
  <si>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</si>
  <si>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</si>
  <si>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</si>
  <si>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</si>
  <si>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</si>
  <si>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</si>
  <si>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</si>
  <si>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</si>
  <si>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</si>
  <si>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</si>
  <si>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Total of B1. Civil Works:</t>
  </si>
  <si>
    <r>
      <t xml:space="preserve">Interior and exterior wall plaster 1:4 
</t>
    </r>
    <r>
      <rPr>
        <sz val="12"/>
        <rFont val="Calibri Light"/>
        <family val="2"/>
        <scheme val="major"/>
      </rPr>
      <t>Prepare all materials, equipment, and manpower for exterior wall cement and sand  Plaster  1:4  with all related activities to complete the job as per drawing and instruction of the in-charge engineer All tasks for this item are to be under full approval in charge engineer</t>
    </r>
  </si>
  <si>
    <r>
      <t xml:space="preserve">Renovation of ( </t>
    </r>
    <r>
      <rPr>
        <b/>
        <sz val="16"/>
        <color rgb="FFFF0000"/>
        <rFont val="Calibri Light"/>
        <family val="2"/>
        <scheme val="major"/>
      </rPr>
      <t xml:space="preserve">Khomdan Boys Primary School  </t>
    </r>
    <r>
      <rPr>
        <b/>
        <sz val="16"/>
        <rFont val="Calibri Light"/>
        <family val="2"/>
        <scheme val="major"/>
      </rPr>
      <t xml:space="preserve">  )</t>
    </r>
  </si>
  <si>
    <t xml:space="preserve">B - School Building Renovation </t>
  </si>
  <si>
    <t>B - Construction of latrine 5cells</t>
  </si>
  <si>
    <t xml:space="preserve">Priority 3 Construction of latrine 5 cells </t>
  </si>
  <si>
    <t>C. Civil Works:</t>
  </si>
  <si>
    <t>C -   Construction of latrine  (Priority #3)</t>
  </si>
  <si>
    <r>
      <t xml:space="preserve">Renovation of ( </t>
    </r>
    <r>
      <rPr>
        <b/>
        <sz val="16"/>
        <color rgb="FFFF0000"/>
        <rFont val="Calibri Light"/>
        <family val="2"/>
        <scheme val="major"/>
      </rPr>
      <t>Khomdan Boys Primary School</t>
    </r>
    <r>
      <rPr>
        <b/>
        <sz val="16"/>
        <rFont val="Calibri Light"/>
        <family val="2"/>
        <scheme val="major"/>
      </rPr>
      <t xml:space="preserve">    ) </t>
    </r>
  </si>
  <si>
    <r>
      <t xml:space="preserve">Installation of fly screen with chufti complete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</si>
  <si>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t>Total of C1. Civil Works:</t>
  </si>
  <si>
    <t>Priority 2  School Building  Renovation</t>
  </si>
  <si>
    <r>
      <rPr>
        <b/>
        <u/>
        <sz val="12"/>
        <rFont val="Calibri Light"/>
        <family val="2"/>
        <scheme val="major"/>
      </rPr>
      <t>Roofing work  including (laying water proof tent, piece of bricks average 5cm with 2% slope, 5cm PCC 1:2:4 within mesh wire 2.7mm and one layer izogam</t>
    </r>
    <r>
      <rPr>
        <sz val="12"/>
        <rFont val="Calibri Light"/>
        <family val="2"/>
        <scheme val="major"/>
      </rPr>
      <t xml:space="preserve">
 Prepare all materials, equipment, and manpower for roofing work including laying water proof tent, piece of bricks, mesh wire2.7mm, PCC M150, and isogam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</si>
  <si>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Brick Masonry wall with 1st grade, standard-size clay burnt bricks: </t>
    </r>
    <r>
      <rPr>
        <sz val="12"/>
        <rFont val="Calibri Light"/>
        <family val="2"/>
        <scheme val="major"/>
      </rPr>
      <t xml:space="preserve">
Prepare all materials, equipment, and manpower to  Build  25 -35 cm thick Brick Masonry wall with 1st grade, standard-size clay burnt bricks with cement mortar 1:4 with  all related activities to complete the job as per drawing and instruction of the in-charge engineer .</t>
    </r>
  </si>
  <si>
    <r>
      <t xml:space="preserve"> Supply and replacement of Window Wooden Pala "Piece"
</t>
    </r>
    <r>
      <rPr>
        <sz val="12"/>
        <rFont val="Calibri Light"/>
        <family val="2"/>
        <scheme val="major"/>
      </rPr>
      <t>Prepare all materials, equipment, and manpower for the size 10(1.32 x  0.43)m 1(1.2 x  0.65)m, and 2(1.27 x  0.54)m. with all hardware's completed all related activities to complete the job as per drawing and instruction of the in-charge engineer All tasks for this item are to be under full approval of in charge engineer</t>
    </r>
  </si>
  <si>
    <r>
      <rPr>
        <b/>
        <u/>
        <sz val="12"/>
        <rFont val="Calibri Light"/>
        <family val="2"/>
        <scheme val="major"/>
      </rPr>
      <t>Oil Painting of doors and windows three coats+black board</t>
    </r>
    <r>
      <rPr>
        <sz val="12"/>
        <rFont val="Calibri Light"/>
        <family val="2"/>
        <scheme val="major"/>
      </rPr>
      <t xml:space="preserve">
Prepare all materials, equipment, and manpower for window and door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</si>
  <si>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t>Total of B1 School Renovation:</t>
  </si>
  <si>
    <t xml:space="preserve"> Total  C1. Latrine construction</t>
  </si>
  <si>
    <r>
      <t xml:space="preserve"> Excavation of foundation &amp; walkways in Grad 3 land  
</t>
    </r>
    <r>
      <rPr>
        <sz val="11"/>
        <color theme="1"/>
        <rFont val="Calibri"/>
        <family val="2"/>
        <scheme val="minor"/>
      </rPr>
      <t xml:space="preserve">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</si>
  <si>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Steel I beam and lintel #14
</t>
    </r>
    <r>
      <rPr>
        <sz val="11"/>
        <color theme="1"/>
        <rFont val="Calibri"/>
        <family val="2"/>
        <scheme val="minor"/>
      </rPr>
      <t>Prepare all materials, equipment, and manpower for steel I BM #14cm with welds and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</si>
  <si>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Oil painting of steel I beam 2 coat.
</t>
    </r>
    <r>
      <rPr>
        <sz val="11"/>
        <color theme="1"/>
        <rFont val="Calibri"/>
        <family val="2"/>
        <scheme val="minor"/>
      </rPr>
      <t>Prepare all materials, equipment, and manpower for I BMs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</si>
  <si>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Clay and dry soil over Mat( Borya) 15 cm Thick.
</t>
    </r>
    <r>
      <rPr>
        <sz val="11"/>
        <color theme="1"/>
        <rFont val="Calibri"/>
        <family val="2"/>
        <scheme val="minor"/>
      </rPr>
      <t>Prepare all materials, equipment, and manpower for Mat (Borya) on planking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</si>
  <si>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Wooden truss with Iron sheeting front Khar wood and 24 gauge inron sheet
</t>
    </r>
    <r>
      <rPr>
        <sz val="11"/>
        <color theme="1"/>
        <rFont val="Calibri"/>
        <family val="2"/>
        <scheme val="minor"/>
      </rPr>
      <t>Prepare all materials, equipment, and manpower for wooden truss and iron sheet 24G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</si>
  <si>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Mud plaster ( kagel) 2 coats including plastic one layer 
</t>
    </r>
    <r>
      <rPr>
        <sz val="11"/>
        <color theme="1"/>
        <rFont val="Calibri"/>
        <family val="2"/>
        <scheme val="minor"/>
      </rPr>
      <t>Prepare all materials, equipment, and manpower for straw mud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</si>
  <si>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t>Ea.</t>
  </si>
  <si>
    <r>
      <t xml:space="preserve">Inside Plaster work (1:4) Mortar with smooth finishing (Namd Mali)
</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</si>
  <si>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White washing inside with 60% emulsion 
</t>
    </r>
    <r>
      <rPr>
        <sz val="11"/>
        <color theme="1"/>
        <rFont val="Calibri"/>
        <family val="2"/>
        <scheme val="minor"/>
      </rPr>
      <t>Prepare all materials, equipment, and manpower  for the preparation of wall surfaces  with Primer and filling and Paint the interior and exterior wall with 60% plastic paint with all related activities to complete the job as per drawing and instruction of the in-charge engineer All tasks for this item are to be under full approval in charge engineer</t>
    </r>
  </si>
  <si>
    <r>
      <t xml:space="preserve">Carpentry work (Making of  Window Complete)   
</t>
    </r>
    <r>
      <rPr>
        <sz val="11"/>
        <color theme="1"/>
        <rFont val="Calibri"/>
        <family val="2"/>
        <scheme val="minor"/>
      </rPr>
      <t xml:space="preserve">Prepare all materials, equipment, and manpower  for carpentry work with all related activities to complete the job as per drawing and instruction of the in-charge engineer All tasks for this item are to be under full approval in charge engineer   </t>
    </r>
  </si>
  <si>
    <r>
      <t xml:space="preserve">Carpentry work (Making of  single doors Complete) 
</t>
    </r>
    <r>
      <rPr>
        <sz val="11"/>
        <color theme="1"/>
        <rFont val="Calibri"/>
        <family val="2"/>
        <scheme val="minor"/>
      </rPr>
      <t xml:space="preserve">Prepare all materials, equipment, and manpower  for carpentry work with all related activities to complete the job as per drawing and instruction of the in-charge engineer All tasks for this item are to be under full approval in charge engineer   </t>
    </r>
  </si>
  <si>
    <r>
      <t xml:space="preserve">Oil painting of windows and doors( 3 coats) 
</t>
    </r>
    <r>
      <rPr>
        <sz val="11"/>
        <color theme="1"/>
        <rFont val="Calibri"/>
        <family val="2"/>
        <scheme val="minor"/>
      </rPr>
      <t>Prepare all materials, equipment, and manpower for window and door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</si>
  <si>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White washing with 100 % plastic emulsion (outside)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</si>
  <si>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r>
      <t xml:space="preserve"> Making of handrail
</t>
    </r>
    <r>
      <rPr>
        <sz val="11"/>
        <color theme="1"/>
        <rFont val="Calibri"/>
        <family val="2"/>
        <scheme val="minor"/>
      </rPr>
      <t>Prepare all materials, equipment, and manpower  for the preparation of 10.5m length 80cm high and Painting of Steel handrails with oil paint on three coats with all related activities to complete the job as per drawing and instruction of the in-charge engineer All tasks for this item to be under full approval in charge engineer</t>
    </r>
  </si>
  <si>
    <r>
      <rPr>
        <b/>
        <u/>
        <sz val="12"/>
        <rFont val="Calibri Light"/>
        <family val="2"/>
        <scheme val="major"/>
      </rPr>
      <t xml:space="preserve">Removing the existence Isogam and roof PCC   
</t>
    </r>
    <r>
      <rPr>
        <sz val="12"/>
        <rFont val="Calibri Light"/>
        <family val="2"/>
        <scheme val="major"/>
      </rPr>
      <t>Prepare all materials, equipment, and manpower for Removing the existence roof damaged isogam with PCC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</si>
  <si>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RCC(1:1.5:3) rings beam on the top of supper stone masonry 20cm
</t>
    </r>
    <r>
      <rPr>
        <sz val="11"/>
        <color theme="1"/>
        <rFont val="Calibri"/>
        <family val="2"/>
        <scheme val="minor"/>
      </rPr>
      <t xml:space="preserve"> Prepare all materials, equipment, and manpower for casting 20 MPA RCC rings beam on stone masonry wall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</si>
  <si>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Filling of flooring with soil including compaction 
</t>
    </r>
    <r>
      <rPr>
        <sz val="11"/>
        <color theme="1"/>
        <rFont val="Calibri"/>
        <family val="2"/>
        <scheme val="minor"/>
      </rPr>
      <t>Prepare all materials, equipment, and manpower for back filling of flooring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</si>
  <si>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Filling of floor &amp; walkways with gravel  including compaction.
</t>
    </r>
    <r>
      <rPr>
        <sz val="11"/>
        <color theme="1"/>
        <rFont val="Calibri"/>
        <family val="2"/>
        <scheme val="minor"/>
      </rPr>
      <t>Prepare all materials, equipment, and manpower for back filling of flooring and walkways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</si>
  <si>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Bricks masonry burnt bricks with (1:5) mortar 35 cm  
</t>
    </r>
    <r>
      <rPr>
        <sz val="11"/>
        <color theme="1"/>
        <rFont val="Calibri"/>
        <family val="2"/>
        <scheme val="minor"/>
      </rPr>
      <t xml:space="preserve">Prepare all materials, equipment, and manpower for burnt brick wall with mortar 1:5 for 35, 25cm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</si>
  <si>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RCC(1:1.5:3) rings beam on the top of brick masonry 20cm
</t>
    </r>
    <r>
      <rPr>
        <sz val="11"/>
        <color theme="1"/>
        <rFont val="Calibri"/>
        <family val="2"/>
        <scheme val="minor"/>
      </rPr>
      <t xml:space="preserve"> Prepare all materials, equipment, and manpower for casting 20 MPA RCC ring beam on brick masonry wall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</si>
  <si>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Stone Masonry of foundation with 1:5 mortar
</t>
    </r>
    <r>
      <rPr>
        <sz val="11"/>
        <color theme="1"/>
        <rFont val="Calibri"/>
        <family val="2"/>
        <scheme val="minor"/>
      </rPr>
      <t xml:space="preserve">Prepare all materials, equipment, and manpower for stone masonry work in foundation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</si>
  <si>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Supper Stone Masonry with cement mortar 1:4
</t>
    </r>
    <r>
      <rPr>
        <sz val="11"/>
        <color theme="1"/>
        <rFont val="Calibri"/>
        <family val="2"/>
        <scheme val="minor"/>
      </rPr>
      <t xml:space="preserve">Prepare all materials, equipment, and manpower for stone masonry work top of the foundation with cement ratio 1:4 with all related activities to complete the job as per drawing and instruction of the in-charge engineer all waste materials and debris are to be transported to the approved damp site. All tasks for this item are to be under the full approval of the charge engineer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</si>
</sst>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6"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0"/>
      <color rgb="FF000000"/>
      <name val="Calibri Light"/>
      <family val="2"/>
      <scheme val="major"/>
    </font>
    <font>
      <b/>
      <sz val="12"/>
      <color rgb="FF000000"/>
      <name val="Calibri Light"/>
      <family val="2"/>
      <scheme val="major"/>
    </font>
    <font>
      <b/>
      <sz val="14"/>
      <color theme="1"/>
      <name val="Times New Roman"/>
      <family val="1"/>
    </font>
    <font>
      <b/>
      <sz val="16"/>
      <color rgb="FFFF0000"/>
      <name val="Calibri Light"/>
      <family val="2"/>
      <scheme val="major"/>
    </font>
    <font>
      <sz val="11"/>
      <color theme="1"/>
      <name val="Calibri"/>
      <family val="2"/>
      <scheme val="minor"/>
    </font>
    <font>
      <b/>
      <sz val="11"/>
      <color theme="1"/>
      <name val="Calibri"/>
      <family val="2"/>
      <scheme val="minor"/>
    </font>
    <font>
      <b/>
      <sz val="12"/>
      <color theme="1"/>
      <name val="Calibri"/>
      <family val="2"/>
      <scheme val="minor"/>
    </font>
    <font>
      <b/>
      <u/>
      <sz val="11"/>
      <color theme="1"/>
      <name val="Calibri"/>
      <family val="2"/>
      <scheme val="minor"/>
    </font>
    <font>
      <vertAlign val="superscript"/>
      <sz val="11"/>
      <color theme="1"/>
      <name val="Calibri"/>
      <family val="2"/>
      <scheme val="minor"/>
    </font>
    <font>
      <sz val="11"/>
      <name val="Arial"/>
      <family val="2"/>
    </font>
    <font>
      <b/>
      <sz val="12"/>
      <color theme="1"/>
      <name val="Calibri Light"/>
      <family val="2"/>
      <scheme val="major"/>
    </font>
  </fonts>
  <fills count="8">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3" fontId="19" fillId="0" borderId="0" applyFont="0" applyFill="0" applyBorder="0" applyAlignment="0" applyProtection="0"/>
  </cellStyleXfs>
  <cellXfs count="76">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7" fillId="0" borderId="1" xfId="0" applyFont="1" applyBorder="1" applyAlignment="1">
      <alignment horizontal="left" vertical="top" wrapText="1"/>
    </xf>
    <xf numFmtId="0" fontId="12"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7"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0" fillId="0" borderId="5" xfId="0" applyBorder="1" applyAlignment="1">
      <alignment horizontal="center" vertical="center"/>
    </xf>
    <xf numFmtId="0" fontId="0" fillId="0" borderId="1" xfId="0" applyBorder="1" applyAlignment="1">
      <alignment horizontal="left" vertical="center" wrapText="1"/>
    </xf>
    <xf numFmtId="4" fontId="0" fillId="0" borderId="6" xfId="0" applyNumberFormat="1" applyBorder="1" applyAlignment="1">
      <alignment horizontal="center"/>
    </xf>
    <xf numFmtId="0" fontId="17" fillId="5" borderId="10" xfId="0" applyFont="1" applyFill="1" applyBorder="1" applyAlignment="1">
      <alignment vertical="center"/>
    </xf>
    <xf numFmtId="0" fontId="17" fillId="5" borderId="4" xfId="0" applyFont="1" applyFill="1" applyBorder="1" applyAlignment="1">
      <alignment horizontal="center" vertical="center" wrapText="1"/>
    </xf>
    <xf numFmtId="4" fontId="17" fillId="5" borderId="11" xfId="0" applyNumberFormat="1" applyFont="1" applyFill="1" applyBorder="1" applyAlignment="1">
      <alignment horizontal="center" vertical="center"/>
    </xf>
    <xf numFmtId="4" fontId="0" fillId="0" borderId="0" xfId="0" applyNumberFormat="1"/>
    <xf numFmtId="0" fontId="17" fillId="4" borderId="5"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xf>
    <xf numFmtId="0" fontId="10" fillId="4"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20" fillId="6" borderId="1" xfId="0" applyFont="1" applyFill="1" applyBorder="1"/>
    <xf numFmtId="0" fontId="20" fillId="6" borderId="1" xfId="0" applyFont="1" applyFill="1" applyBorder="1" applyAlignment="1">
      <alignment horizont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22" fillId="0" borderId="1" xfId="0" applyFont="1" applyFill="1" applyBorder="1" applyAlignment="1">
      <alignment vertical="top" wrapText="1"/>
    </xf>
    <xf numFmtId="0" fontId="20" fillId="0" borderId="1" xfId="0" applyFont="1" applyFill="1" applyBorder="1" applyAlignment="1">
      <alignment vertical="top" wrapText="1"/>
    </xf>
    <xf numFmtId="2" fontId="0" fillId="0" borderId="1" xfId="0" applyNumberFormat="1" applyBorder="1" applyAlignment="1">
      <alignment horizontal="center" vertical="center"/>
    </xf>
    <xf numFmtId="0" fontId="6" fillId="0" borderId="1" xfId="0" applyFont="1" applyBorder="1" applyAlignment="1">
      <alignment horizontal="left" vertical="center"/>
    </xf>
    <xf numFmtId="2" fontId="24" fillId="7" borderId="1" xfId="0" applyNumberFormat="1" applyFont="1" applyFill="1" applyBorder="1" applyAlignment="1">
      <alignment horizontal="center" vertical="center"/>
    </xf>
    <xf numFmtId="0" fontId="24" fillId="0"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1" xfId="0" applyFont="1" applyFill="1" applyBorder="1" applyAlignment="1">
      <alignment horizontal="left" vertical="top" wrapText="1"/>
    </xf>
    <xf numFmtId="0" fontId="13" fillId="4" borderId="1" xfId="0" applyFont="1" applyFill="1" applyBorder="1" applyAlignment="1">
      <alignment horizontal="center" vertical="center" wrapText="1"/>
    </xf>
    <xf numFmtId="2" fontId="14" fillId="4" borderId="1" xfId="0" applyNumberFormat="1" applyFont="1" applyFill="1" applyBorder="1" applyAlignment="1">
      <alignment horizontal="center" vertical="center" shrinkToFit="1"/>
    </xf>
    <xf numFmtId="2" fontId="14" fillId="4" borderId="1" xfId="0" applyNumberFormat="1" applyFont="1" applyFill="1" applyBorder="1" applyAlignment="1">
      <alignment horizontal="center" vertical="center" wrapText="1"/>
    </xf>
    <xf numFmtId="43" fontId="16" fillId="4" borderId="1" xfId="1" applyFont="1" applyFill="1" applyBorder="1" applyAlignment="1">
      <alignment horizontal="center" vertical="center" wrapText="1"/>
    </xf>
    <xf numFmtId="0" fontId="13" fillId="4" borderId="1" xfId="0" applyFont="1" applyFill="1" applyBorder="1" applyAlignment="1">
      <alignment horizontal="left" vertical="center" wrapText="1"/>
    </xf>
    <xf numFmtId="0" fontId="11" fillId="0" borderId="1" xfId="0" applyFont="1" applyBorder="1" applyAlignment="1">
      <alignment horizontal="center" vertical="center"/>
    </xf>
    <xf numFmtId="0" fontId="6" fillId="0" borderId="1" xfId="0" applyFont="1" applyBorder="1" applyAlignment="1">
      <alignment horizontal="center" vertical="center"/>
    </xf>
    <xf numFmtId="0" fontId="25" fillId="0" borderId="1" xfId="0" applyFont="1" applyBorder="1" applyAlignment="1">
      <alignment horizontal="center" vertical="center"/>
    </xf>
    <xf numFmtId="2" fontId="6" fillId="0" borderId="1" xfId="0" applyNumberFormat="1" applyFont="1" applyBorder="1" applyAlignment="1">
      <alignment horizontal="center" vertical="center"/>
    </xf>
    <xf numFmtId="1" fontId="0" fillId="0" borderId="1" xfId="0" applyNumberFormat="1" applyBorder="1" applyAlignment="1">
      <alignment horizontal="center" vertical="center"/>
    </xf>
    <xf numFmtId="0" fontId="2" fillId="0" borderId="1" xfId="0" applyFont="1" applyBorder="1" applyAlignment="1">
      <alignment horizontal="center"/>
    </xf>
    <xf numFmtId="0" fontId="20" fillId="6" borderId="1" xfId="0" applyFont="1" applyFill="1" applyBorder="1" applyAlignment="1">
      <alignment horizontal="center" vertical="center"/>
    </xf>
    <xf numFmtId="1" fontId="15" fillId="4" borderId="1" xfId="0" applyNumberFormat="1" applyFont="1" applyFill="1" applyBorder="1" applyAlignment="1">
      <alignment horizontal="center" vertical="center" shrinkToFi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21" fillId="6" borderId="1" xfId="0" applyFont="1" applyFill="1" applyBorder="1" applyAlignment="1">
      <alignment horizontal="center" vertical="center"/>
    </xf>
    <xf numFmtId="0" fontId="20" fillId="6" borderId="1" xfId="0" applyFont="1" applyFill="1" applyBorder="1" applyAlignment="1">
      <alignment horizontal="left" vertical="center"/>
    </xf>
    <xf numFmtId="0" fontId="8" fillId="4" borderId="1" xfId="0" applyFont="1" applyFill="1" applyBorder="1" applyAlignment="1">
      <alignment horizontal="center" vertical="center" wrapText="1"/>
    </xf>
    <xf numFmtId="0" fontId="20" fillId="6" borderId="1"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Formal%20documents\Schools%20documents\&#1576;&#1585;&#1575;&#1608;&#1585;&#1583;&#1607;&#1575;&#1740;%20&#1580;&#1583;&#1740;&#1583;%20&#1578;&#1608;&#1587;&#1591;%20&#1588;&#1585;&#1740;&#1601;\&#1580;&#1586;%20&#1576;&#1585;&#1575;&#1608;&#1585;&#1583;%20&#1607;&#1575;&#1740;%20&#1670;&#1705;%20&#1588;&#1583;&#1607;%20&#1605;&#1705;&#1575;&#1578;&#1576;%20&#1578;&#1740;&#1662;&#1740;&#1705;\low%20cast&#1580;&#1586;%20&#1576;&#1585;&#1575;&#1608;&#1585;&#1583;%20&#1605;&#1705;&#1578;&#1576;%20&#1607;&#1575;&#1740;\&#1580;&#1586;%20&#1576;&#1585;&#1575;&#1608;&#1585;&#1583;%20&#1605;&#1576;&#1585;&#1586;5%20&#1594;&#1585;&#1601;&#1607;%20&#1575;&#1740;%20%20&#1582;&#1588;&#1578;%20&#1662;&#1582;&#1578;&#1607;%20&#1576;&#1575;%20&#1662;&#1608;&#1588;&#1588;%20&#1711;&#1575;&#1583;&#1585;%20&#1601;&#1604;&#1586;&#16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8"/>
      <sheetName val="Sheet6"/>
      <sheetName val="Sheet7"/>
      <sheetName val="Sheet4"/>
      <sheetName val="Sheet3"/>
      <sheetName val="Sheet2"/>
      <sheetName val="Sheet1"/>
    </sheetNames>
    <sheetDataSet>
      <sheetData sheetId="0" refreshError="1">
        <row r="17">
          <cell r="B17">
            <v>78.083700000000007</v>
          </cell>
        </row>
        <row r="24">
          <cell r="B24">
            <v>10.5</v>
          </cell>
        </row>
        <row r="25">
          <cell r="B25">
            <v>25</v>
          </cell>
        </row>
      </sheetData>
      <sheetData sheetId="1" refreshError="1">
        <row r="14">
          <cell r="B14">
            <v>21.787500000000001</v>
          </cell>
        </row>
        <row r="23">
          <cell r="B23">
            <v>8</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63" t="s">
        <v>7</v>
      </c>
      <c r="B4" s="63"/>
      <c r="C4" s="63"/>
      <c r="D4" s="63"/>
      <c r="E4" s="63"/>
      <c r="F4" s="63"/>
      <c r="G4" s="63"/>
      <c r="H4" s="63"/>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63" t="s">
        <v>7</v>
      </c>
      <c r="B14" s="63"/>
      <c r="C14" s="63"/>
      <c r="D14" s="63"/>
      <c r="E14" s="63"/>
      <c r="F14" s="63"/>
      <c r="G14" s="63"/>
      <c r="H14" s="63"/>
      <c r="I14" s="16">
        <f>SUM(I6:I13)</f>
        <v>262.02800000000002</v>
      </c>
      <c r="J14" s="17"/>
    </row>
    <row r="15" spans="1:10" x14ac:dyDescent="0.35">
      <c r="A15" s="15"/>
      <c r="B15" s="15"/>
      <c r="C15" s="15"/>
      <c r="D15" s="15"/>
      <c r="E15" s="15"/>
      <c r="F15" s="15"/>
      <c r="G15" s="15"/>
      <c r="H15" s="15"/>
      <c r="I15" s="16"/>
      <c r="J15" s="17"/>
    </row>
    <row r="16" spans="1:10" x14ac:dyDescent="0.35">
      <c r="A16" s="4">
        <v>2</v>
      </c>
      <c r="B16" s="5" t="s">
        <v>64</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63" t="s">
        <v>7</v>
      </c>
      <c r="B25" s="63"/>
      <c r="C25" s="63"/>
      <c r="D25" s="63"/>
      <c r="E25" s="63"/>
      <c r="F25" s="63"/>
      <c r="G25" s="63"/>
      <c r="H25" s="63"/>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63" t="s">
        <v>7</v>
      </c>
      <c r="B38" s="63"/>
      <c r="C38" s="63"/>
      <c r="D38" s="63"/>
      <c r="E38" s="63"/>
      <c r="F38" s="63"/>
      <c r="G38" s="63"/>
      <c r="H38" s="63"/>
      <c r="I38" s="16">
        <f>SUM(I27:I37)</f>
        <v>79.3245</v>
      </c>
      <c r="J38" s="17"/>
    </row>
    <row r="39" spans="1:10" ht="16.5" x14ac:dyDescent="0.35">
      <c r="A39" s="10"/>
      <c r="B39" s="11" t="s">
        <v>71</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70</v>
      </c>
      <c r="D44" s="12" t="s">
        <v>21</v>
      </c>
      <c r="E44" s="10">
        <v>1</v>
      </c>
      <c r="F44" s="10">
        <v>3</v>
      </c>
      <c r="G44" s="10">
        <v>2</v>
      </c>
      <c r="H44" s="10"/>
      <c r="I44" s="10">
        <f t="shared" si="3"/>
        <v>6</v>
      </c>
      <c r="J44" s="10"/>
    </row>
    <row r="45" spans="1:10" ht="16.5" x14ac:dyDescent="0.35">
      <c r="A45" s="10"/>
      <c r="B45" s="11"/>
      <c r="C45" s="12" t="s">
        <v>69</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72</v>
      </c>
      <c r="D51" s="12" t="s">
        <v>21</v>
      </c>
      <c r="E51" s="10">
        <v>1</v>
      </c>
      <c r="F51" s="10">
        <v>3</v>
      </c>
      <c r="G51" s="10">
        <v>1.5</v>
      </c>
      <c r="H51" s="10"/>
      <c r="I51" s="10">
        <f t="shared" si="3"/>
        <v>4.5</v>
      </c>
      <c r="J51" s="10"/>
    </row>
    <row r="52" spans="1:10" x14ac:dyDescent="0.35">
      <c r="A52" s="63" t="s">
        <v>7</v>
      </c>
      <c r="B52" s="63"/>
      <c r="C52" s="63"/>
      <c r="D52" s="63"/>
      <c r="E52" s="63"/>
      <c r="F52" s="63"/>
      <c r="G52" s="63"/>
      <c r="H52" s="63"/>
      <c r="I52" s="16">
        <f>SUM(I39:I51)</f>
        <v>75.95</v>
      </c>
      <c r="J52" s="17"/>
    </row>
    <row r="53" spans="1:10" x14ac:dyDescent="0.35">
      <c r="A53" s="4">
        <v>3</v>
      </c>
      <c r="B53" s="5" t="s">
        <v>73</v>
      </c>
      <c r="C53" s="6"/>
      <c r="D53" s="6"/>
      <c r="E53" s="7"/>
      <c r="F53" s="6"/>
      <c r="G53" s="6"/>
      <c r="H53" s="6"/>
      <c r="I53" s="8"/>
      <c r="J53" s="9"/>
    </row>
    <row r="54" spans="1:10" ht="16.5" x14ac:dyDescent="0.35">
      <c r="A54" s="10"/>
      <c r="B54" s="11" t="s">
        <v>74</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63" t="s">
        <v>7</v>
      </c>
      <c r="B64" s="63"/>
      <c r="C64" s="63"/>
      <c r="D64" s="63"/>
      <c r="E64" s="63"/>
      <c r="F64" s="63"/>
      <c r="G64" s="63"/>
      <c r="H64" s="63"/>
      <c r="I64" s="16">
        <f>SUM(I54:I63)</f>
        <v>425.7</v>
      </c>
      <c r="J64" s="17"/>
    </row>
    <row r="65" spans="1:10" ht="16.5" x14ac:dyDescent="0.35">
      <c r="A65" s="10"/>
      <c r="B65" s="11" t="s">
        <v>75</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72</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76</v>
      </c>
      <c r="D70" s="12" t="s">
        <v>21</v>
      </c>
      <c r="E70" s="10">
        <v>1</v>
      </c>
      <c r="F70" s="10">
        <v>3.45</v>
      </c>
      <c r="G70" s="10">
        <v>3.37</v>
      </c>
      <c r="H70" s="10"/>
      <c r="I70" s="10">
        <f t="shared" si="6"/>
        <v>11.626500000000002</v>
      </c>
      <c r="J70" s="10"/>
    </row>
    <row r="71" spans="1:10" ht="16.5" x14ac:dyDescent="0.35">
      <c r="A71" s="10"/>
      <c r="B71" s="11"/>
      <c r="C71" s="12" t="s">
        <v>69</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70</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63" t="s">
        <v>7</v>
      </c>
      <c r="B80" s="63"/>
      <c r="C80" s="63"/>
      <c r="D80" s="63"/>
      <c r="E80" s="63"/>
      <c r="F80" s="63"/>
      <c r="G80" s="63"/>
      <c r="H80" s="63"/>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63" t="s">
        <v>7</v>
      </c>
      <c r="B83" s="63"/>
      <c r="C83" s="63"/>
      <c r="D83" s="63"/>
      <c r="E83" s="63"/>
      <c r="F83" s="63"/>
      <c r="G83" s="63"/>
      <c r="H83" s="63"/>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63" t="s">
        <v>7</v>
      </c>
      <c r="B89" s="63"/>
      <c r="C89" s="63"/>
      <c r="D89" s="63"/>
      <c r="E89" s="63"/>
      <c r="F89" s="63"/>
      <c r="G89" s="63"/>
      <c r="H89" s="63"/>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63" t="s">
        <v>7</v>
      </c>
      <c r="B102" s="63"/>
      <c r="C102" s="63"/>
      <c r="D102" s="63"/>
      <c r="E102" s="63"/>
      <c r="F102" s="63"/>
      <c r="G102" s="63"/>
      <c r="H102" s="63"/>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63" t="s">
        <v>7</v>
      </c>
      <c r="B105" s="63"/>
      <c r="C105" s="63"/>
      <c r="D105" s="63"/>
      <c r="E105" s="63"/>
      <c r="F105" s="63"/>
      <c r="G105" s="63"/>
      <c r="H105" s="63"/>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63" t="s">
        <v>7</v>
      </c>
      <c r="B111" s="63"/>
      <c r="C111" s="63"/>
      <c r="D111" s="63"/>
      <c r="E111" s="63"/>
      <c r="F111" s="63"/>
      <c r="G111" s="63"/>
      <c r="H111" s="63"/>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63" t="s">
        <v>7</v>
      </c>
      <c r="B118" s="63"/>
      <c r="C118" s="63"/>
      <c r="D118" s="63"/>
      <c r="E118" s="63"/>
      <c r="F118" s="63"/>
      <c r="G118" s="63"/>
      <c r="H118" s="63"/>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63" t="s">
        <v>7</v>
      </c>
      <c r="B121" s="63"/>
      <c r="C121" s="63"/>
      <c r="D121" s="63"/>
      <c r="E121" s="63"/>
      <c r="F121" s="63"/>
      <c r="G121" s="63"/>
      <c r="H121" s="63"/>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63" t="s">
        <v>7</v>
      </c>
      <c r="B124" s="63"/>
      <c r="C124" s="63"/>
      <c r="D124" s="63"/>
      <c r="E124" s="63"/>
      <c r="F124" s="63"/>
      <c r="G124" s="63"/>
      <c r="H124" s="63"/>
      <c r="I124" s="16">
        <f>SUM(I123)</f>
        <v>5.1749999999999998</v>
      </c>
      <c r="J124" s="17"/>
    </row>
    <row r="125" spans="1:10" x14ac:dyDescent="0.35">
      <c r="A125" s="4">
        <v>12</v>
      </c>
      <c r="B125" s="5" t="s">
        <v>65</v>
      </c>
      <c r="C125" s="6"/>
      <c r="D125" s="6"/>
      <c r="E125" s="7"/>
      <c r="F125" s="6"/>
      <c r="G125" s="6"/>
      <c r="H125" s="6"/>
      <c r="I125" s="8"/>
      <c r="J125" s="9"/>
    </row>
    <row r="126" spans="1:10" ht="16.5" x14ac:dyDescent="0.35">
      <c r="A126" s="10"/>
      <c r="B126" s="11" t="s">
        <v>66</v>
      </c>
      <c r="C126" s="12" t="s">
        <v>67</v>
      </c>
      <c r="D126" s="12" t="s">
        <v>21</v>
      </c>
      <c r="E126" s="10">
        <v>1</v>
      </c>
      <c r="F126" s="13">
        <v>101</v>
      </c>
      <c r="G126" s="14"/>
      <c r="H126" s="10">
        <v>0.5</v>
      </c>
      <c r="I126" s="10">
        <f>E126*F126*H126</f>
        <v>50.5</v>
      </c>
      <c r="J126" s="10"/>
    </row>
    <row r="127" spans="1:10" x14ac:dyDescent="0.35">
      <c r="A127" s="63" t="s">
        <v>7</v>
      </c>
      <c r="B127" s="63"/>
      <c r="C127" s="63"/>
      <c r="D127" s="63"/>
      <c r="E127" s="63"/>
      <c r="F127" s="63"/>
      <c r="G127" s="63"/>
      <c r="H127" s="63"/>
      <c r="I127" s="16">
        <f>SUM(I126)</f>
        <v>50.5</v>
      </c>
      <c r="J127" s="17"/>
    </row>
    <row r="128" spans="1:10" x14ac:dyDescent="0.35">
      <c r="A128" s="4">
        <v>12</v>
      </c>
      <c r="B128" s="5" t="s">
        <v>68</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63" t="s">
        <v>7</v>
      </c>
      <c r="B131" s="63"/>
      <c r="C131" s="63"/>
      <c r="D131" s="63"/>
      <c r="E131" s="63"/>
      <c r="F131" s="63"/>
      <c r="G131" s="63"/>
      <c r="H131" s="63"/>
      <c r="I131" s="16">
        <f>SUM(I129:I130)</f>
        <v>19.5</v>
      </c>
      <c r="J131" s="17"/>
    </row>
    <row r="132" spans="1:10" x14ac:dyDescent="0.35">
      <c r="A132" s="4">
        <v>12</v>
      </c>
      <c r="B132" s="5" t="s">
        <v>78</v>
      </c>
      <c r="C132" s="6"/>
      <c r="D132" s="6"/>
      <c r="E132" s="7"/>
      <c r="F132" s="6"/>
      <c r="G132" s="6"/>
      <c r="H132" s="6"/>
      <c r="I132" s="8"/>
      <c r="J132" s="9"/>
    </row>
    <row r="133" spans="1:10" x14ac:dyDescent="0.35">
      <c r="A133" s="10"/>
      <c r="B133" s="11" t="s">
        <v>66</v>
      </c>
      <c r="C133" s="12"/>
      <c r="D133" s="12" t="s">
        <v>77</v>
      </c>
      <c r="E133" s="10">
        <v>1</v>
      </c>
      <c r="F133" s="13">
        <f>160</f>
        <v>160</v>
      </c>
      <c r="G133" s="14"/>
      <c r="H133" s="10"/>
      <c r="I133" s="10">
        <f>E133*F133</f>
        <v>160</v>
      </c>
      <c r="J133" s="10"/>
    </row>
    <row r="134" spans="1:10" x14ac:dyDescent="0.35">
      <c r="A134" s="63" t="s">
        <v>7</v>
      </c>
      <c r="B134" s="63"/>
      <c r="C134" s="63"/>
      <c r="D134" s="63"/>
      <c r="E134" s="63"/>
      <c r="F134" s="63"/>
      <c r="G134" s="63"/>
      <c r="H134" s="63"/>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7"/>
  <sheetViews>
    <sheetView tabSelected="1" zoomScaleNormal="100" workbookViewId="0">
      <selection activeCell="B17" sqref="B17"/>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66" t="s">
        <v>182</v>
      </c>
      <c r="B1" s="67"/>
      <c r="C1" s="68"/>
    </row>
    <row r="2" spans="1:3" s="18" customFormat="1" ht="144.75" customHeight="1" x14ac:dyDescent="0.35">
      <c r="A2" s="69" t="s">
        <v>107</v>
      </c>
      <c r="B2" s="70"/>
      <c r="C2" s="71"/>
    </row>
    <row r="3" spans="1:3" ht="27.75" customHeight="1" x14ac:dyDescent="0.35">
      <c r="A3" s="34" t="s">
        <v>105</v>
      </c>
      <c r="B3" s="35" t="s">
        <v>92</v>
      </c>
      <c r="C3" s="36" t="s">
        <v>93</v>
      </c>
    </row>
    <row r="4" spans="1:3" ht="21" customHeight="1" x14ac:dyDescent="0.35">
      <c r="A4" s="27">
        <v>1</v>
      </c>
      <c r="B4" s="28" t="s">
        <v>190</v>
      </c>
      <c r="C4" s="29">
        <f>'B. School renovation'!F26</f>
        <v>0</v>
      </c>
    </row>
    <row r="5" spans="1:3" ht="21" customHeight="1" x14ac:dyDescent="0.35">
      <c r="A5" s="27">
        <v>2</v>
      </c>
      <c r="B5" s="28" t="s">
        <v>191</v>
      </c>
      <c r="C5" s="29">
        <f>'C. Latrine Construction'!F41</f>
        <v>0</v>
      </c>
    </row>
    <row r="6" spans="1:3" ht="18" thickBot="1" x14ac:dyDescent="0.4">
      <c r="A6" s="30"/>
      <c r="B6" s="31" t="s">
        <v>104</v>
      </c>
      <c r="C6" s="32">
        <f>SUM(C4:C5)</f>
        <v>0</v>
      </c>
    </row>
    <row r="10" spans="1:3" x14ac:dyDescent="0.35">
      <c r="C10" s="33"/>
    </row>
    <row r="17" spans="2:2" x14ac:dyDescent="0.35">
      <c r="B17" t="s">
        <v>94</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6"/>
  <sheetViews>
    <sheetView view="pageBreakPreview" topLeftCell="A17" zoomScale="90" zoomScaleNormal="100" zoomScaleSheetLayoutView="90" workbookViewId="0">
      <selection activeCell="E8" sqref="E8:E25"/>
    </sheetView>
  </sheetViews>
  <sheetFormatPr defaultColWidth="8.81640625" defaultRowHeight="14.5" x14ac:dyDescent="0.35"/>
  <cols>
    <col min="1" max="1" width="5.1796875" style="21" customWidth="1"/>
    <col min="2" max="2" width="106" style="18" customWidth="1"/>
    <col min="3" max="3" width="8" style="22" customWidth="1"/>
    <col min="4" max="4" width="11.7265625" style="22" customWidth="1"/>
    <col min="5" max="5" width="15" style="22" customWidth="1"/>
    <col min="6" max="6" width="17" style="22" customWidth="1"/>
    <col min="7" max="7" width="25.7265625" style="23" customWidth="1"/>
    <col min="8" max="16384" width="8.81640625" style="18"/>
  </cols>
  <sheetData>
    <row r="1" spans="1:7" ht="29.25" customHeight="1" x14ac:dyDescent="0.35">
      <c r="A1" s="66" t="s">
        <v>176</v>
      </c>
      <c r="B1" s="67"/>
      <c r="C1" s="67"/>
      <c r="D1" s="67"/>
      <c r="E1" s="67"/>
      <c r="F1" s="67"/>
      <c r="G1" s="68"/>
    </row>
    <row r="2" spans="1:7" ht="130.9" customHeight="1" x14ac:dyDescent="0.35">
      <c r="A2" s="69" t="s">
        <v>113</v>
      </c>
      <c r="B2" s="70"/>
      <c r="C2" s="70"/>
      <c r="D2" s="70"/>
      <c r="E2" s="70"/>
      <c r="F2" s="70"/>
      <c r="G2" s="71"/>
    </row>
    <row r="3" spans="1:7" ht="15.5" x14ac:dyDescent="0.35">
      <c r="A3" s="72" t="s">
        <v>144</v>
      </c>
      <c r="B3" s="72"/>
      <c r="C3" s="72"/>
      <c r="D3" s="72"/>
      <c r="E3" s="72"/>
      <c r="F3" s="72"/>
      <c r="G3" s="72"/>
    </row>
    <row r="4" spans="1:7" x14ac:dyDescent="0.35">
      <c r="A4" s="64" t="s">
        <v>185</v>
      </c>
      <c r="B4" s="64"/>
      <c r="C4" s="64"/>
      <c r="D4" s="64"/>
      <c r="E4" s="64"/>
      <c r="F4" s="64"/>
      <c r="G4" s="64"/>
    </row>
    <row r="5" spans="1:7" x14ac:dyDescent="0.35">
      <c r="A5" s="64" t="s">
        <v>177</v>
      </c>
      <c r="B5" s="64"/>
      <c r="C5" s="64" t="s">
        <v>3</v>
      </c>
      <c r="D5" s="64" t="s">
        <v>114</v>
      </c>
      <c r="E5" s="64" t="s">
        <v>61</v>
      </c>
      <c r="F5" s="64" t="s">
        <v>115</v>
      </c>
      <c r="G5" s="64" t="s">
        <v>62</v>
      </c>
    </row>
    <row r="6" spans="1:7" x14ac:dyDescent="0.35">
      <c r="A6" s="39" t="s">
        <v>105</v>
      </c>
      <c r="B6" s="40" t="s">
        <v>2</v>
      </c>
      <c r="C6" s="64"/>
      <c r="D6" s="64"/>
      <c r="E6" s="64"/>
      <c r="F6" s="64"/>
      <c r="G6" s="64"/>
    </row>
    <row r="7" spans="1:7" ht="16.5" customHeight="1" x14ac:dyDescent="0.35">
      <c r="A7" s="49"/>
      <c r="B7" s="26" t="s">
        <v>91</v>
      </c>
      <c r="C7" s="37"/>
      <c r="D7" s="37"/>
      <c r="E7" s="37"/>
      <c r="F7" s="37"/>
      <c r="G7" s="37"/>
    </row>
    <row r="8" spans="1:7" ht="79.150000000000006" customHeight="1" x14ac:dyDescent="0.35">
      <c r="A8" s="50" t="s">
        <v>79</v>
      </c>
      <c r="B8" s="24" t="s">
        <v>206</v>
      </c>
      <c r="C8" s="41" t="s">
        <v>120</v>
      </c>
      <c r="D8" s="41">
        <v>353</v>
      </c>
      <c r="E8" s="41"/>
      <c r="F8" s="41">
        <f>D8*E8</f>
        <v>0</v>
      </c>
      <c r="G8" s="38"/>
    </row>
    <row r="9" spans="1:7" ht="97.9" customHeight="1" x14ac:dyDescent="0.35">
      <c r="A9" s="50" t="s">
        <v>80</v>
      </c>
      <c r="B9" s="24" t="s">
        <v>186</v>
      </c>
      <c r="C9" s="41" t="s">
        <v>120</v>
      </c>
      <c r="D9" s="41">
        <v>353</v>
      </c>
      <c r="E9" s="41"/>
      <c r="F9" s="41">
        <f t="shared" ref="F9:F25" si="0">D9*E9</f>
        <v>0</v>
      </c>
      <c r="G9" s="38"/>
    </row>
    <row r="10" spans="1:7" ht="69" customHeight="1" x14ac:dyDescent="0.35">
      <c r="A10" s="50" t="s">
        <v>81</v>
      </c>
      <c r="B10" s="24" t="s">
        <v>187</v>
      </c>
      <c r="C10" s="41" t="s">
        <v>119</v>
      </c>
      <c r="D10" s="41">
        <v>1.3</v>
      </c>
      <c r="E10" s="41"/>
      <c r="F10" s="41">
        <f t="shared" si="0"/>
        <v>0</v>
      </c>
      <c r="G10" s="38"/>
    </row>
    <row r="11" spans="1:7" ht="51.75" customHeight="1" x14ac:dyDescent="0.35">
      <c r="A11" s="50" t="s">
        <v>82</v>
      </c>
      <c r="B11" s="24" t="s">
        <v>122</v>
      </c>
      <c r="C11" s="50" t="s">
        <v>110</v>
      </c>
      <c r="D11" s="41">
        <v>6</v>
      </c>
      <c r="E11" s="41"/>
      <c r="F11" s="41">
        <f t="shared" si="0"/>
        <v>0</v>
      </c>
      <c r="G11" s="38"/>
    </row>
    <row r="12" spans="1:7" ht="66" customHeight="1" x14ac:dyDescent="0.35">
      <c r="A12" s="50" t="s">
        <v>83</v>
      </c>
      <c r="B12" s="20" t="s">
        <v>116</v>
      </c>
      <c r="C12" s="41" t="s">
        <v>121</v>
      </c>
      <c r="D12" s="41">
        <v>22.5</v>
      </c>
      <c r="E12" s="41"/>
      <c r="F12" s="41">
        <f t="shared" si="0"/>
        <v>0</v>
      </c>
      <c r="G12" s="51"/>
    </row>
    <row r="13" spans="1:7" ht="70.150000000000006" customHeight="1" x14ac:dyDescent="0.35">
      <c r="A13" s="50" t="s">
        <v>84</v>
      </c>
      <c r="B13" s="20" t="s">
        <v>117</v>
      </c>
      <c r="C13" s="41" t="s">
        <v>121</v>
      </c>
      <c r="D13" s="41">
        <v>20.5</v>
      </c>
      <c r="E13" s="41"/>
      <c r="F13" s="41">
        <f t="shared" si="0"/>
        <v>0</v>
      </c>
      <c r="G13" s="51"/>
    </row>
    <row r="14" spans="1:7" ht="78" customHeight="1" x14ac:dyDescent="0.35">
      <c r="A14" s="50" t="s">
        <v>85</v>
      </c>
      <c r="B14" s="20" t="s">
        <v>123</v>
      </c>
      <c r="C14" s="41" t="s">
        <v>121</v>
      </c>
      <c r="D14" s="41">
        <v>9.5</v>
      </c>
      <c r="E14" s="41"/>
      <c r="F14" s="41">
        <f t="shared" si="0"/>
        <v>0</v>
      </c>
      <c r="G14" s="51"/>
    </row>
    <row r="15" spans="1:7" ht="68.5" customHeight="1" x14ac:dyDescent="0.35">
      <c r="A15" s="50" t="s">
        <v>86</v>
      </c>
      <c r="B15" s="20" t="s">
        <v>175</v>
      </c>
      <c r="C15" s="41" t="s">
        <v>120</v>
      </c>
      <c r="D15" s="41">
        <v>194</v>
      </c>
      <c r="E15" s="41"/>
      <c r="F15" s="41">
        <f t="shared" si="0"/>
        <v>0</v>
      </c>
      <c r="G15" s="51"/>
    </row>
    <row r="16" spans="1:7" ht="68.5" customHeight="1" x14ac:dyDescent="0.35">
      <c r="A16" s="50" t="s">
        <v>87</v>
      </c>
      <c r="B16" s="20" t="s">
        <v>188</v>
      </c>
      <c r="C16" s="41" t="s">
        <v>120</v>
      </c>
      <c r="D16" s="41">
        <v>7.8</v>
      </c>
      <c r="E16" s="41"/>
      <c r="F16" s="41">
        <f t="shared" si="0"/>
        <v>0</v>
      </c>
      <c r="G16" s="51"/>
    </row>
    <row r="17" spans="1:7" ht="66.650000000000006" customHeight="1" x14ac:dyDescent="0.35">
      <c r="A17" s="50" t="s">
        <v>88</v>
      </c>
      <c r="B17" s="20" t="s">
        <v>124</v>
      </c>
      <c r="C17" s="41" t="s">
        <v>120</v>
      </c>
      <c r="D17" s="41">
        <v>11.5</v>
      </c>
      <c r="E17" s="41"/>
      <c r="F17" s="41">
        <f t="shared" si="0"/>
        <v>0</v>
      </c>
      <c r="G17" s="51"/>
    </row>
    <row r="18" spans="1:7" ht="98.25" customHeight="1" x14ac:dyDescent="0.35">
      <c r="A18" s="50" t="s">
        <v>89</v>
      </c>
      <c r="B18" s="19" t="s">
        <v>125</v>
      </c>
      <c r="C18" s="41" t="s">
        <v>118</v>
      </c>
      <c r="D18" s="41">
        <v>33</v>
      </c>
      <c r="E18" s="41"/>
      <c r="F18" s="41">
        <f t="shared" si="0"/>
        <v>0</v>
      </c>
      <c r="G18" s="51"/>
    </row>
    <row r="19" spans="1:7" ht="67.150000000000006" customHeight="1" x14ac:dyDescent="0.35">
      <c r="A19" s="50" t="s">
        <v>90</v>
      </c>
      <c r="B19" s="25" t="s">
        <v>126</v>
      </c>
      <c r="C19" s="41" t="s">
        <v>120</v>
      </c>
      <c r="D19" s="41">
        <v>503.5</v>
      </c>
      <c r="E19" s="41"/>
      <c r="F19" s="41">
        <f t="shared" si="0"/>
        <v>0</v>
      </c>
      <c r="G19" s="51"/>
    </row>
    <row r="20" spans="1:7" ht="66.650000000000006" customHeight="1" x14ac:dyDescent="0.35">
      <c r="A20" s="50" t="s">
        <v>145</v>
      </c>
      <c r="B20" s="24" t="s">
        <v>189</v>
      </c>
      <c r="C20" s="41" t="s">
        <v>120</v>
      </c>
      <c r="D20" s="41">
        <v>89</v>
      </c>
      <c r="E20" s="41"/>
      <c r="F20" s="41">
        <f t="shared" si="0"/>
        <v>0</v>
      </c>
      <c r="G20" s="51"/>
    </row>
    <row r="21" spans="1:7" ht="62.5" customHeight="1" x14ac:dyDescent="0.35">
      <c r="A21" s="50" t="s">
        <v>146</v>
      </c>
      <c r="B21" s="24" t="s">
        <v>127</v>
      </c>
      <c r="C21" s="41" t="s">
        <v>120</v>
      </c>
      <c r="D21" s="41">
        <v>358</v>
      </c>
      <c r="E21" s="41"/>
      <c r="F21" s="41">
        <f t="shared" si="0"/>
        <v>0</v>
      </c>
      <c r="G21" s="51"/>
    </row>
    <row r="22" spans="1:7" ht="62" x14ac:dyDescent="0.35">
      <c r="A22" s="50" t="s">
        <v>147</v>
      </c>
      <c r="B22" s="24" t="s">
        <v>111</v>
      </c>
      <c r="C22" s="41" t="s">
        <v>112</v>
      </c>
      <c r="D22" s="41">
        <v>7</v>
      </c>
      <c r="E22" s="41"/>
      <c r="F22" s="41">
        <f t="shared" si="0"/>
        <v>0</v>
      </c>
      <c r="G22" s="51"/>
    </row>
    <row r="23" spans="1:7" ht="63" customHeight="1" x14ac:dyDescent="0.35">
      <c r="A23" s="50" t="s">
        <v>148</v>
      </c>
      <c r="B23" s="44" t="s">
        <v>128</v>
      </c>
      <c r="C23" s="42" t="s">
        <v>108</v>
      </c>
      <c r="D23" s="41">
        <v>5</v>
      </c>
      <c r="E23" s="41"/>
      <c r="F23" s="41">
        <f t="shared" si="0"/>
        <v>0</v>
      </c>
      <c r="G23" s="51"/>
    </row>
    <row r="24" spans="1:7" ht="70.900000000000006" customHeight="1" x14ac:dyDescent="0.35">
      <c r="A24" s="50" t="s">
        <v>149</v>
      </c>
      <c r="B24" s="52" t="s">
        <v>106</v>
      </c>
      <c r="C24" s="42" t="s">
        <v>63</v>
      </c>
      <c r="D24" s="41">
        <v>1</v>
      </c>
      <c r="E24" s="41"/>
      <c r="F24" s="41">
        <f t="shared" si="0"/>
        <v>0</v>
      </c>
      <c r="G24" s="51"/>
    </row>
    <row r="25" spans="1:7" ht="21" customHeight="1" x14ac:dyDescent="0.35">
      <c r="A25" s="50" t="s">
        <v>150</v>
      </c>
      <c r="B25" s="52" t="s">
        <v>109</v>
      </c>
      <c r="C25" s="42" t="s">
        <v>112</v>
      </c>
      <c r="D25" s="41">
        <v>1</v>
      </c>
      <c r="E25" s="41"/>
      <c r="F25" s="41">
        <f t="shared" si="0"/>
        <v>0</v>
      </c>
      <c r="G25" s="51"/>
    </row>
    <row r="26" spans="1:7" ht="23.25" customHeight="1" x14ac:dyDescent="0.35">
      <c r="A26" s="65" t="s">
        <v>174</v>
      </c>
      <c r="B26" s="65"/>
      <c r="C26" s="53"/>
      <c r="D26" s="54"/>
      <c r="E26" s="55"/>
      <c r="F26" s="56">
        <f>SUM(F8:F25)</f>
        <v>0</v>
      </c>
      <c r="G26" s="57"/>
    </row>
  </sheetData>
  <mergeCells count="11">
    <mergeCell ref="G5:G6"/>
    <mergeCell ref="A26:B26"/>
    <mergeCell ref="A1:G1"/>
    <mergeCell ref="A2:G2"/>
    <mergeCell ref="A3:G3"/>
    <mergeCell ref="A4:G4"/>
    <mergeCell ref="A5:B5"/>
    <mergeCell ref="C5:C6"/>
    <mergeCell ref="D5:D6"/>
    <mergeCell ref="E5:E6"/>
    <mergeCell ref="F5:F6"/>
  </mergeCells>
  <phoneticPr fontId="5" type="noConversion"/>
  <printOptions horizontalCentered="1"/>
  <pageMargins left="0.25" right="0.2" top="0.5" bottom="0.25" header="0.3" footer="0.3"/>
  <pageSetup scale="71" fitToHeight="0" orientation="landscape" r:id="rId1"/>
  <rowBreaks count="1" manualBreakCount="1">
    <brk id="1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41"/>
  <sheetViews>
    <sheetView view="pageBreakPreview" topLeftCell="A36" zoomScale="112" zoomScaleNormal="100" zoomScaleSheetLayoutView="112" workbookViewId="0">
      <selection activeCell="F48" sqref="F48"/>
    </sheetView>
  </sheetViews>
  <sheetFormatPr defaultColWidth="8.81640625" defaultRowHeight="14.5" x14ac:dyDescent="0.35"/>
  <cols>
    <col min="1" max="1" width="5.1796875" style="21" customWidth="1"/>
    <col min="2" max="2" width="73" style="18" customWidth="1"/>
    <col min="3" max="3" width="8" style="22" customWidth="1"/>
    <col min="4" max="4" width="9.7265625" style="22" customWidth="1"/>
    <col min="5" max="5" width="11.1796875" style="22" customWidth="1"/>
    <col min="6" max="6" width="10.1796875" style="22" customWidth="1"/>
    <col min="7" max="7" width="25.7265625" style="23" customWidth="1"/>
    <col min="8" max="16384" width="8.81640625" style="18"/>
  </cols>
  <sheetData>
    <row r="1" spans="1:7" ht="29.25" customHeight="1" x14ac:dyDescent="0.35">
      <c r="A1" s="74" t="s">
        <v>176</v>
      </c>
      <c r="B1" s="74"/>
      <c r="C1" s="74"/>
      <c r="D1" s="74"/>
      <c r="E1" s="74"/>
      <c r="F1" s="74"/>
      <c r="G1" s="74"/>
    </row>
    <row r="2" spans="1:7" ht="147.75" customHeight="1" x14ac:dyDescent="0.35">
      <c r="A2" s="70" t="s">
        <v>113</v>
      </c>
      <c r="B2" s="70"/>
      <c r="C2" s="70"/>
      <c r="D2" s="70"/>
      <c r="E2" s="70"/>
      <c r="F2" s="70"/>
      <c r="G2" s="70"/>
    </row>
    <row r="3" spans="1:7" ht="15.5" x14ac:dyDescent="0.35">
      <c r="A3" s="72" t="s">
        <v>144</v>
      </c>
      <c r="B3" s="72"/>
      <c r="C3" s="72"/>
      <c r="D3" s="72"/>
      <c r="E3" s="72"/>
      <c r="F3" s="72"/>
      <c r="G3" s="72"/>
    </row>
    <row r="4" spans="1:7" x14ac:dyDescent="0.35">
      <c r="A4" s="64" t="s">
        <v>179</v>
      </c>
      <c r="B4" s="64"/>
      <c r="C4" s="64"/>
      <c r="D4" s="64"/>
      <c r="E4" s="64"/>
      <c r="F4" s="64"/>
      <c r="G4" s="64"/>
    </row>
    <row r="5" spans="1:7" x14ac:dyDescent="0.35">
      <c r="A5" s="64" t="s">
        <v>178</v>
      </c>
      <c r="B5" s="64"/>
      <c r="C5" s="64" t="s">
        <v>3</v>
      </c>
      <c r="D5" s="64" t="s">
        <v>114</v>
      </c>
      <c r="E5" s="75" t="s">
        <v>61</v>
      </c>
      <c r="F5" s="75" t="s">
        <v>115</v>
      </c>
      <c r="G5" s="64" t="s">
        <v>62</v>
      </c>
    </row>
    <row r="6" spans="1:7" x14ac:dyDescent="0.35">
      <c r="A6" s="39" t="s">
        <v>105</v>
      </c>
      <c r="B6" s="40" t="s">
        <v>2</v>
      </c>
      <c r="C6" s="64"/>
      <c r="D6" s="64"/>
      <c r="E6" s="75"/>
      <c r="F6" s="75"/>
      <c r="G6" s="64"/>
    </row>
    <row r="7" spans="1:7" ht="16.5" customHeight="1" x14ac:dyDescent="0.35">
      <c r="A7" s="49"/>
      <c r="B7" s="26" t="s">
        <v>180</v>
      </c>
      <c r="C7" s="37"/>
      <c r="D7" s="37"/>
      <c r="E7" s="37"/>
      <c r="F7" s="37"/>
      <c r="G7" s="37"/>
    </row>
    <row r="8" spans="1:7" x14ac:dyDescent="0.35">
      <c r="A8" s="73" t="s">
        <v>181</v>
      </c>
      <c r="B8" s="73"/>
      <c r="C8" s="73"/>
      <c r="D8" s="73"/>
      <c r="E8" s="73"/>
      <c r="F8" s="73"/>
      <c r="G8" s="73"/>
    </row>
    <row r="9" spans="1:7" ht="94.5" customHeight="1" x14ac:dyDescent="0.35">
      <c r="A9" s="58" t="s">
        <v>95</v>
      </c>
      <c r="B9" s="43" t="s">
        <v>192</v>
      </c>
      <c r="C9" s="41" t="s">
        <v>139</v>
      </c>
      <c r="D9" s="41">
        <v>30.5</v>
      </c>
      <c r="E9" s="41"/>
      <c r="F9" s="59">
        <f>D9*E9</f>
        <v>0</v>
      </c>
      <c r="G9" s="46"/>
    </row>
    <row r="10" spans="1:7" ht="92.25" customHeight="1" x14ac:dyDescent="0.35">
      <c r="A10" s="58" t="s">
        <v>96</v>
      </c>
      <c r="B10" s="43" t="s">
        <v>212</v>
      </c>
      <c r="C10" s="41" t="s">
        <v>139</v>
      </c>
      <c r="D10" s="41">
        <v>27</v>
      </c>
      <c r="E10" s="41"/>
      <c r="F10" s="59">
        <f t="shared" ref="F10:F40" si="0">D10*E10</f>
        <v>0</v>
      </c>
      <c r="G10" s="46"/>
    </row>
    <row r="11" spans="1:7" ht="87" x14ac:dyDescent="0.35">
      <c r="A11" s="58" t="s">
        <v>97</v>
      </c>
      <c r="B11" s="43" t="s">
        <v>213</v>
      </c>
      <c r="C11" s="41" t="s">
        <v>139</v>
      </c>
      <c r="D11" s="45">
        <v>43</v>
      </c>
      <c r="E11" s="62"/>
      <c r="F11" s="61">
        <f t="shared" si="0"/>
        <v>0</v>
      </c>
      <c r="G11" s="46"/>
    </row>
    <row r="12" spans="1:7" ht="101.5" x14ac:dyDescent="0.35">
      <c r="A12" s="58" t="s">
        <v>98</v>
      </c>
      <c r="B12" s="43" t="s">
        <v>207</v>
      </c>
      <c r="C12" s="41" t="s">
        <v>139</v>
      </c>
      <c r="D12" s="41">
        <v>4.4000000000000004</v>
      </c>
      <c r="E12" s="41"/>
      <c r="F12" s="59">
        <f t="shared" si="0"/>
        <v>0</v>
      </c>
      <c r="G12" s="46"/>
    </row>
    <row r="13" spans="1:7" ht="72.5" x14ac:dyDescent="0.35">
      <c r="A13" s="58" t="s">
        <v>99</v>
      </c>
      <c r="B13" s="43" t="s">
        <v>208</v>
      </c>
      <c r="C13" s="41" t="s">
        <v>139</v>
      </c>
      <c r="D13" s="41">
        <v>13.3</v>
      </c>
      <c r="E13" s="41"/>
      <c r="F13" s="59">
        <f t="shared" si="0"/>
        <v>0</v>
      </c>
      <c r="G13" s="46"/>
    </row>
    <row r="14" spans="1:7" ht="94.5" customHeight="1" x14ac:dyDescent="0.35">
      <c r="A14" s="58" t="s">
        <v>100</v>
      </c>
      <c r="B14" s="43" t="s">
        <v>209</v>
      </c>
      <c r="C14" s="41" t="s">
        <v>139</v>
      </c>
      <c r="D14" s="41">
        <v>5</v>
      </c>
      <c r="E14" s="41"/>
      <c r="F14" s="59">
        <f t="shared" si="0"/>
        <v>0</v>
      </c>
      <c r="G14" s="46"/>
    </row>
    <row r="15" spans="1:7" ht="87" x14ac:dyDescent="0.35">
      <c r="A15" s="58" t="s">
        <v>101</v>
      </c>
      <c r="B15" s="43" t="s">
        <v>210</v>
      </c>
      <c r="C15" s="41" t="s">
        <v>139</v>
      </c>
      <c r="D15" s="41">
        <v>27</v>
      </c>
      <c r="E15" s="41"/>
      <c r="F15" s="59">
        <f t="shared" si="0"/>
        <v>0</v>
      </c>
      <c r="G15" s="46"/>
    </row>
    <row r="16" spans="1:7" ht="106.5" customHeight="1" x14ac:dyDescent="0.35">
      <c r="A16" s="58" t="s">
        <v>102</v>
      </c>
      <c r="B16" s="43" t="s">
        <v>211</v>
      </c>
      <c r="C16" s="41" t="s">
        <v>139</v>
      </c>
      <c r="D16" s="41">
        <v>2.25</v>
      </c>
      <c r="E16" s="41"/>
      <c r="F16" s="59">
        <f t="shared" si="0"/>
        <v>0</v>
      </c>
      <c r="G16" s="46"/>
    </row>
    <row r="17" spans="1:7" ht="92.25" customHeight="1" x14ac:dyDescent="0.35">
      <c r="A17" s="58" t="s">
        <v>103</v>
      </c>
      <c r="B17" s="43" t="s">
        <v>129</v>
      </c>
      <c r="C17" s="41" t="s">
        <v>139</v>
      </c>
      <c r="D17" s="41">
        <v>6.7</v>
      </c>
      <c r="E17" s="41"/>
      <c r="F17" s="59">
        <f t="shared" si="0"/>
        <v>0</v>
      </c>
      <c r="G17" s="46"/>
    </row>
    <row r="18" spans="1:7" ht="87" x14ac:dyDescent="0.35">
      <c r="A18" s="58" t="s">
        <v>151</v>
      </c>
      <c r="B18" s="43" t="s">
        <v>193</v>
      </c>
      <c r="C18" s="41" t="s">
        <v>140</v>
      </c>
      <c r="D18" s="41">
        <v>48</v>
      </c>
      <c r="E18" s="41"/>
      <c r="F18" s="59">
        <f t="shared" si="0"/>
        <v>0</v>
      </c>
      <c r="G18" s="46"/>
    </row>
    <row r="19" spans="1:7" ht="72.5" x14ac:dyDescent="0.35">
      <c r="A19" s="58" t="s">
        <v>152</v>
      </c>
      <c r="B19" s="43" t="s">
        <v>194</v>
      </c>
      <c r="C19" s="41" t="s">
        <v>140</v>
      </c>
      <c r="D19" s="41">
        <f>D18</f>
        <v>48</v>
      </c>
      <c r="E19" s="41"/>
      <c r="F19" s="59">
        <f t="shared" si="0"/>
        <v>0</v>
      </c>
      <c r="G19" s="46"/>
    </row>
    <row r="20" spans="1:7" ht="87" x14ac:dyDescent="0.35">
      <c r="A20" s="58" t="s">
        <v>153</v>
      </c>
      <c r="B20" s="43" t="s">
        <v>130</v>
      </c>
      <c r="C20" s="41" t="s">
        <v>141</v>
      </c>
      <c r="D20" s="41">
        <v>27</v>
      </c>
      <c r="E20" s="41"/>
      <c r="F20" s="59">
        <f t="shared" si="0"/>
        <v>0</v>
      </c>
      <c r="G20" s="46"/>
    </row>
    <row r="21" spans="1:7" ht="72.5" x14ac:dyDescent="0.35">
      <c r="A21" s="58" t="s">
        <v>154</v>
      </c>
      <c r="B21" s="43" t="s">
        <v>131</v>
      </c>
      <c r="C21" s="41" t="s">
        <v>141</v>
      </c>
      <c r="D21" s="41">
        <v>24</v>
      </c>
      <c r="E21" s="41"/>
      <c r="F21" s="59">
        <f t="shared" si="0"/>
        <v>0</v>
      </c>
      <c r="G21" s="46"/>
    </row>
    <row r="22" spans="1:7" ht="72.5" x14ac:dyDescent="0.35">
      <c r="A22" s="58" t="s">
        <v>155</v>
      </c>
      <c r="B22" s="43" t="s">
        <v>195</v>
      </c>
      <c r="C22" s="41" t="s">
        <v>141</v>
      </c>
      <c r="D22" s="41">
        <f>D21</f>
        <v>24</v>
      </c>
      <c r="E22" s="41"/>
      <c r="F22" s="59">
        <f t="shared" si="0"/>
        <v>0</v>
      </c>
      <c r="G22" s="46"/>
    </row>
    <row r="23" spans="1:7" ht="104.25" customHeight="1" x14ac:dyDescent="0.35">
      <c r="A23" s="58" t="s">
        <v>156</v>
      </c>
      <c r="B23" s="43" t="s">
        <v>196</v>
      </c>
      <c r="C23" s="41" t="s">
        <v>141</v>
      </c>
      <c r="D23" s="41">
        <v>33</v>
      </c>
      <c r="E23" s="41"/>
      <c r="F23" s="59">
        <f t="shared" si="0"/>
        <v>0</v>
      </c>
      <c r="G23" s="46"/>
    </row>
    <row r="24" spans="1:7" ht="72.5" x14ac:dyDescent="0.35">
      <c r="A24" s="58" t="s">
        <v>157</v>
      </c>
      <c r="B24" s="43" t="s">
        <v>197</v>
      </c>
      <c r="C24" s="41" t="s">
        <v>141</v>
      </c>
      <c r="D24" s="41">
        <v>27</v>
      </c>
      <c r="E24" s="41"/>
      <c r="F24" s="59">
        <f t="shared" si="0"/>
        <v>0</v>
      </c>
      <c r="G24" s="46"/>
    </row>
    <row r="25" spans="1:7" ht="87" x14ac:dyDescent="0.35">
      <c r="A25" s="58" t="s">
        <v>158</v>
      </c>
      <c r="B25" s="43" t="s">
        <v>132</v>
      </c>
      <c r="C25" s="41" t="s">
        <v>198</v>
      </c>
      <c r="D25" s="41">
        <v>12</v>
      </c>
      <c r="E25" s="41"/>
      <c r="F25" s="59">
        <f t="shared" si="0"/>
        <v>0</v>
      </c>
      <c r="G25" s="46"/>
    </row>
    <row r="26" spans="1:7" ht="87" x14ac:dyDescent="0.35">
      <c r="A26" s="58" t="s">
        <v>159</v>
      </c>
      <c r="B26" s="43" t="s">
        <v>133</v>
      </c>
      <c r="C26" s="41" t="s">
        <v>140</v>
      </c>
      <c r="D26" s="41">
        <f>[1]Sheet6!$B$23</f>
        <v>8</v>
      </c>
      <c r="E26" s="41"/>
      <c r="F26" s="59">
        <f t="shared" si="0"/>
        <v>0</v>
      </c>
      <c r="G26" s="46"/>
    </row>
    <row r="27" spans="1:7" ht="87" x14ac:dyDescent="0.35">
      <c r="A27" s="58" t="s">
        <v>160</v>
      </c>
      <c r="B27" s="43" t="s">
        <v>199</v>
      </c>
      <c r="C27" s="41" t="s">
        <v>141</v>
      </c>
      <c r="D27" s="41">
        <v>118</v>
      </c>
      <c r="E27" s="41"/>
      <c r="F27" s="59">
        <f t="shared" si="0"/>
        <v>0</v>
      </c>
      <c r="G27" s="46"/>
    </row>
    <row r="28" spans="1:7" ht="87" x14ac:dyDescent="0.35">
      <c r="A28" s="58" t="s">
        <v>161</v>
      </c>
      <c r="B28" s="43" t="s">
        <v>200</v>
      </c>
      <c r="C28" s="41" t="s">
        <v>141</v>
      </c>
      <c r="D28" s="41">
        <f>D27</f>
        <v>118</v>
      </c>
      <c r="E28" s="41"/>
      <c r="F28" s="59">
        <f t="shared" si="0"/>
        <v>0</v>
      </c>
      <c r="G28" s="46"/>
    </row>
    <row r="29" spans="1:7" ht="58" x14ac:dyDescent="0.35">
      <c r="A29" s="58" t="s">
        <v>162</v>
      </c>
      <c r="B29" s="43" t="s">
        <v>201</v>
      </c>
      <c r="C29" s="41" t="s">
        <v>141</v>
      </c>
      <c r="D29" s="41">
        <v>4.4000000000000004</v>
      </c>
      <c r="E29" s="41"/>
      <c r="F29" s="59">
        <f t="shared" si="0"/>
        <v>0</v>
      </c>
      <c r="G29" s="46"/>
    </row>
    <row r="30" spans="1:7" ht="58" x14ac:dyDescent="0.35">
      <c r="A30" s="58" t="s">
        <v>163</v>
      </c>
      <c r="B30" s="43" t="s">
        <v>202</v>
      </c>
      <c r="C30" s="41" t="s">
        <v>141</v>
      </c>
      <c r="D30" s="41">
        <v>9.4</v>
      </c>
      <c r="E30" s="41"/>
      <c r="F30" s="59">
        <f t="shared" si="0"/>
        <v>0</v>
      </c>
      <c r="G30" s="46"/>
    </row>
    <row r="31" spans="1:7" ht="87" x14ac:dyDescent="0.35">
      <c r="A31" s="58" t="s">
        <v>164</v>
      </c>
      <c r="B31" s="43" t="s">
        <v>203</v>
      </c>
      <c r="C31" s="41" t="s">
        <v>141</v>
      </c>
      <c r="D31" s="41">
        <f>D30+D29</f>
        <v>13.8</v>
      </c>
      <c r="E31" s="41"/>
      <c r="F31" s="59">
        <f t="shared" si="0"/>
        <v>0</v>
      </c>
      <c r="G31" s="46"/>
    </row>
    <row r="32" spans="1:7" ht="94.5" customHeight="1" x14ac:dyDescent="0.35">
      <c r="A32" s="58" t="s">
        <v>165</v>
      </c>
      <c r="B32" s="43" t="s">
        <v>134</v>
      </c>
      <c r="C32" s="41" t="s">
        <v>141</v>
      </c>
      <c r="D32" s="41">
        <v>4.4000000000000004</v>
      </c>
      <c r="E32" s="41"/>
      <c r="F32" s="59">
        <f t="shared" si="0"/>
        <v>0</v>
      </c>
      <c r="G32" s="46"/>
    </row>
    <row r="33" spans="1:7" ht="87" x14ac:dyDescent="0.35">
      <c r="A33" s="58" t="s">
        <v>166</v>
      </c>
      <c r="B33" s="43" t="s">
        <v>135</v>
      </c>
      <c r="C33" s="41" t="s">
        <v>141</v>
      </c>
      <c r="D33" s="41">
        <v>83.5</v>
      </c>
      <c r="E33" s="41"/>
      <c r="F33" s="59">
        <f t="shared" si="0"/>
        <v>0</v>
      </c>
      <c r="G33" s="46"/>
    </row>
    <row r="34" spans="1:7" ht="87" x14ac:dyDescent="0.35">
      <c r="A34" s="58" t="s">
        <v>167</v>
      </c>
      <c r="B34" s="43" t="s">
        <v>204</v>
      </c>
      <c r="C34" s="41" t="s">
        <v>141</v>
      </c>
      <c r="D34" s="41">
        <f>D33</f>
        <v>83.5</v>
      </c>
      <c r="E34" s="41"/>
      <c r="F34" s="59">
        <f t="shared" si="0"/>
        <v>0</v>
      </c>
      <c r="G34" s="46"/>
    </row>
    <row r="35" spans="1:7" ht="93" customHeight="1" x14ac:dyDescent="0.35">
      <c r="A35" s="58" t="s">
        <v>168</v>
      </c>
      <c r="B35" s="43" t="s">
        <v>183</v>
      </c>
      <c r="C35" s="41" t="s">
        <v>141</v>
      </c>
      <c r="D35" s="41">
        <v>2</v>
      </c>
      <c r="E35" s="41"/>
      <c r="F35" s="59">
        <f t="shared" si="0"/>
        <v>0</v>
      </c>
      <c r="G35" s="46"/>
    </row>
    <row r="36" spans="1:7" ht="90.75" customHeight="1" x14ac:dyDescent="0.35">
      <c r="A36" s="58" t="s">
        <v>169</v>
      </c>
      <c r="B36" s="43" t="s">
        <v>136</v>
      </c>
      <c r="C36" s="41" t="s">
        <v>141</v>
      </c>
      <c r="D36" s="41">
        <v>55</v>
      </c>
      <c r="E36" s="41"/>
      <c r="F36" s="59">
        <f t="shared" si="0"/>
        <v>0</v>
      </c>
      <c r="G36" s="46"/>
    </row>
    <row r="37" spans="1:7" ht="72.5" x14ac:dyDescent="0.35">
      <c r="A37" s="58" t="s">
        <v>170</v>
      </c>
      <c r="B37" s="43" t="s">
        <v>205</v>
      </c>
      <c r="C37" s="41" t="s">
        <v>140</v>
      </c>
      <c r="D37" s="41">
        <f>[1]Sheet8!$B$24</f>
        <v>10.5</v>
      </c>
      <c r="E37" s="41"/>
      <c r="F37" s="59">
        <f t="shared" si="0"/>
        <v>0</v>
      </c>
      <c r="G37" s="46"/>
    </row>
    <row r="38" spans="1:7" ht="72.5" x14ac:dyDescent="0.35">
      <c r="A38" s="58" t="s">
        <v>171</v>
      </c>
      <c r="B38" s="43" t="s">
        <v>137</v>
      </c>
      <c r="C38" s="41" t="s">
        <v>140</v>
      </c>
      <c r="D38" s="41">
        <f>[1]Sheet8!$B$25</f>
        <v>25</v>
      </c>
      <c r="E38" s="41"/>
      <c r="F38" s="59">
        <f t="shared" si="0"/>
        <v>0</v>
      </c>
      <c r="G38" s="46"/>
    </row>
    <row r="39" spans="1:7" ht="80.25" customHeight="1" x14ac:dyDescent="0.35">
      <c r="A39" s="58" t="s">
        <v>172</v>
      </c>
      <c r="B39" s="43" t="s">
        <v>143</v>
      </c>
      <c r="C39" s="41" t="s">
        <v>142</v>
      </c>
      <c r="D39" s="41">
        <v>1</v>
      </c>
      <c r="E39" s="41"/>
      <c r="F39" s="59">
        <f t="shared" si="0"/>
        <v>0</v>
      </c>
      <c r="G39" s="46"/>
    </row>
    <row r="40" spans="1:7" ht="72.5" x14ac:dyDescent="0.35">
      <c r="A40" s="58" t="s">
        <v>173</v>
      </c>
      <c r="B40" s="43" t="s">
        <v>138</v>
      </c>
      <c r="C40" s="41" t="s">
        <v>142</v>
      </c>
      <c r="D40" s="41">
        <v>2</v>
      </c>
      <c r="E40" s="41"/>
      <c r="F40" s="59">
        <f t="shared" si="0"/>
        <v>0</v>
      </c>
      <c r="G40" s="46"/>
    </row>
    <row r="41" spans="1:7" ht="15.5" x14ac:dyDescent="0.35">
      <c r="A41" s="58"/>
      <c r="B41" s="65" t="s">
        <v>184</v>
      </c>
      <c r="C41" s="65"/>
      <c r="D41" s="47"/>
      <c r="E41" s="48"/>
      <c r="F41" s="60">
        <f>SUM(F9:F40)</f>
        <v>0</v>
      </c>
      <c r="G41" s="46"/>
    </row>
  </sheetData>
  <mergeCells count="12">
    <mergeCell ref="A8:G8"/>
    <mergeCell ref="B41:C41"/>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9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5A994F3F-2F52-4C62-BD6C-2D0F0DDA2AD6}"/>
</file>

<file path=customXml/itemProps2.xml><?xml version="1.0" encoding="utf-8"?>
<ds:datastoreItem xmlns:ds="http://schemas.openxmlformats.org/officeDocument/2006/customXml" ds:itemID="{2A3BB212-295C-4CA6-B4DC-426FEA488591}"/>
</file>

<file path=customXml/itemProps3.xml><?xml version="1.0" encoding="utf-8"?>
<ds:datastoreItem xmlns:ds="http://schemas.openxmlformats.org/officeDocument/2006/customXml" ds:itemID="{0A3F9534-FE8D-48F4-8F23-533027026A3F}"/>
</file>

<file path=customXml/itemProps4.xml><?xml version="1.0" encoding="utf-8"?>
<ds:datastoreItem xmlns:ds="http://schemas.openxmlformats.org/officeDocument/2006/customXml" ds:itemID="{275D3CB8-8D44-4E28-8605-48810A34D440}"/>
</file>

<file path=customXml/itemProps5.xml><?xml version="1.0" encoding="utf-8"?>
<ds:datastoreItem xmlns:ds="http://schemas.openxmlformats.org/officeDocument/2006/customXml" ds:itemID="{F594D620-79B5-402B-B23E-6E7F0F856570}"/>
</file>

<file path=customXml/itemProps6.xml><?xml version="1.0" encoding="utf-8"?>
<ds:datastoreItem xmlns:ds="http://schemas.openxmlformats.org/officeDocument/2006/customXml" ds:itemID="{CE899791-2F59-4E05-8DFC-84A5FF7E3D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Measurements</vt:lpstr>
      <vt:lpstr>Summary</vt:lpstr>
      <vt:lpstr>B. School renovation</vt:lpstr>
      <vt:lpstr>C. Latrine Construction</vt:lpstr>
      <vt:lpstr>'B. School renovation'!Print_Area</vt:lpstr>
      <vt:lpstr>'C. Latrine Construction'!Print_Area</vt:lpstr>
      <vt:lpstr>Summary!Print_Area</vt:lpstr>
      <vt:lpstr>'B. School renovation'!Print_Titles</vt:lpstr>
      <vt:lpstr>'C. Latrine Construction'!Print_Titles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2024-03-02T12:42:33Z</cp:lastPrinted>
  <dcterms:created xsi:type="dcterms:W3CDTF">2023-12-05T10:33:07Z</dcterms:created>
  <dcterms:modified xsi:type="dcterms:W3CDTF">2024-08-24T17:15:16Z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