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New BPAs/BPA-Stationary KBL/"/>
    </mc:Choice>
  </mc:AlternateContent>
  <xr:revisionPtr revIDLastSave="0" documentId="8_{C014C137-80E2-4E75-A055-69C5B9A2EB0A}" xr6:coauthVersionLast="47" xr6:coauthVersionMax="47" xr10:uidLastSave="{00000000-0000-0000-0000-000000000000}"/>
  <bookViews>
    <workbookView xWindow="-28920" yWindow="-120" windowWidth="29040" windowHeight="15720" firstSheet="2" activeTab="2" xr2:uid="{00000000-000D-0000-FFFF-FFFF00000000}"/>
  </bookViews>
  <sheets>
    <sheet name="Sheet5" sheetId="19" state="hidden" r:id="rId1"/>
    <sheet name="Sheet2" sheetId="16" state="hidden" r:id="rId2"/>
    <sheet name="Stationary Items" sheetId="23" r:id="rId3"/>
    <sheet name="Sheet1" sheetId="5"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2" i="23" l="1"/>
  <c r="L7" i="23"/>
  <c r="K7" i="23"/>
  <c r="J7" i="23"/>
  <c r="L6" i="23"/>
  <c r="K6" i="23"/>
  <c r="J6" i="23"/>
  <c r="L5" i="23"/>
  <c r="J5" i="23"/>
  <c r="K5" i="23"/>
  <c r="K68" i="16"/>
  <c r="O68" i="16"/>
  <c r="N60" i="16" l="1"/>
  <c r="N61" i="16"/>
  <c r="N62" i="16"/>
  <c r="N63" i="16"/>
  <c r="N64" i="16"/>
  <c r="N65" i="16"/>
  <c r="N66" i="16"/>
  <c r="N67" i="16"/>
  <c r="N68" i="16"/>
  <c r="N69" i="16"/>
  <c r="N70" i="16"/>
  <c r="N71" i="16"/>
  <c r="N72" i="16"/>
  <c r="J74" i="16"/>
  <c r="J73" i="16"/>
  <c r="J72" i="16"/>
  <c r="J71" i="16"/>
  <c r="J70" i="16"/>
  <c r="J69" i="16"/>
  <c r="J68" i="16"/>
  <c r="J67" i="16"/>
  <c r="J66" i="16"/>
  <c r="J65" i="16"/>
  <c r="J64" i="16"/>
  <c r="J63" i="16"/>
  <c r="J62" i="16"/>
  <c r="J61" i="16"/>
  <c r="J60" i="16"/>
  <c r="N59" i="16"/>
  <c r="J59" i="16"/>
  <c r="N58" i="16"/>
  <c r="J58" i="16"/>
  <c r="N57" i="16"/>
  <c r="J57" i="16"/>
  <c r="N56" i="16"/>
  <c r="J56" i="16"/>
  <c r="N55" i="16"/>
  <c r="J55" i="16"/>
  <c r="N54" i="16"/>
  <c r="J54" i="16"/>
  <c r="N53" i="16"/>
  <c r="J53" i="16"/>
  <c r="N52" i="16"/>
  <c r="J52" i="16"/>
  <c r="N51" i="16"/>
  <c r="J51" i="16"/>
  <c r="N50" i="16"/>
  <c r="J50" i="16"/>
  <c r="N49" i="16"/>
  <c r="J49" i="16"/>
  <c r="N48" i="16"/>
  <c r="J48" i="16"/>
  <c r="N47" i="16"/>
  <c r="J47" i="16"/>
  <c r="N46" i="16"/>
  <c r="J46" i="16"/>
  <c r="N10" i="16"/>
  <c r="N11"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J10" i="16"/>
  <c r="J11" i="16"/>
  <c r="J12" i="16"/>
  <c r="J13" i="16"/>
  <c r="J14" i="16"/>
  <c r="J15" i="16"/>
  <c r="J16" i="16"/>
  <c r="J17" i="16"/>
  <c r="J18" i="16"/>
  <c r="J19" i="16"/>
  <c r="J20" i="16"/>
  <c r="J21" i="16"/>
  <c r="J22" i="16"/>
  <c r="J23" i="16"/>
  <c r="J24" i="16"/>
  <c r="J25" i="16"/>
  <c r="J26" i="16"/>
  <c r="J27" i="16"/>
  <c r="J28" i="16"/>
  <c r="J29" i="16"/>
  <c r="J30" i="16"/>
  <c r="J31" i="16"/>
  <c r="J32" i="16"/>
  <c r="J33" i="16"/>
  <c r="J34" i="16"/>
  <c r="J35" i="16"/>
  <c r="J36"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N9" i="16"/>
  <c r="N8" i="16"/>
  <c r="O64" i="16" l="1"/>
  <c r="K64" i="16"/>
  <c r="O26" i="16"/>
  <c r="G9" i="16" l="1"/>
  <c r="G8" i="16"/>
  <c r="J9" i="16"/>
  <c r="J8" i="16"/>
  <c r="D25" i="16" l="1"/>
  <c r="K26" i="16"/>
</calcChain>
</file>

<file path=xl/sharedStrings.xml><?xml version="1.0" encoding="utf-8"?>
<sst xmlns="http://schemas.openxmlformats.org/spreadsheetml/2006/main" count="199" uniqueCount="136">
  <si>
    <t>N/A</t>
  </si>
  <si>
    <t>Yes</t>
  </si>
  <si>
    <t>No</t>
  </si>
  <si>
    <t>Below standard</t>
  </si>
  <si>
    <t>At standard</t>
  </si>
  <si>
    <t>Above Standard</t>
  </si>
  <si>
    <t xml:space="preserve">Yes </t>
  </si>
  <si>
    <t>TOTAL</t>
  </si>
  <si>
    <t>RFQ</t>
  </si>
  <si>
    <t>PR</t>
  </si>
  <si>
    <t>RFQ OPENING DATE</t>
  </si>
  <si>
    <t>RFQ CLOSING DATE</t>
  </si>
  <si>
    <t>PR Estimate price</t>
  </si>
  <si>
    <t>BID Opening date</t>
  </si>
  <si>
    <t>bidder# 1</t>
  </si>
  <si>
    <t>bidder#2</t>
  </si>
  <si>
    <t>qty</t>
  </si>
  <si>
    <t>unit</t>
  </si>
  <si>
    <t>totl unit</t>
  </si>
  <si>
    <t>total</t>
  </si>
  <si>
    <t>required delivery date</t>
  </si>
  <si>
    <t>proc. Officer name</t>
  </si>
  <si>
    <t>position of proc. Officer</t>
  </si>
  <si>
    <t>owner</t>
  </si>
  <si>
    <t>Piece</t>
  </si>
  <si>
    <t>discount</t>
  </si>
  <si>
    <t>address</t>
  </si>
  <si>
    <t>ITEMS</t>
  </si>
  <si>
    <t>Administration</t>
  </si>
  <si>
    <t>Negotiated procedure without sealed bid</t>
  </si>
  <si>
    <t>PROJECT CODE</t>
  </si>
  <si>
    <t>PROJECT END</t>
  </si>
  <si>
    <t>DATE PR approved</t>
  </si>
  <si>
    <t>Transport</t>
  </si>
  <si>
    <t>Medical Renewable Items</t>
  </si>
  <si>
    <t>Information Technology</t>
  </si>
  <si>
    <t>Livelihood &amp; Skill building</t>
  </si>
  <si>
    <t>Drugs/Pharmaceuticals</t>
  </si>
  <si>
    <t>Laboratory Supplies</t>
  </si>
  <si>
    <t>Communications</t>
  </si>
  <si>
    <t>Building &amp; Construction</t>
  </si>
  <si>
    <t>NFI Kits</t>
  </si>
  <si>
    <t>Food</t>
  </si>
  <si>
    <t>Medical Equipment &amp; Instrument</t>
  </si>
  <si>
    <t>Protection</t>
  </si>
  <si>
    <t>WASH</t>
  </si>
  <si>
    <t>Nutrition</t>
  </si>
  <si>
    <t>Agricultural Production</t>
  </si>
  <si>
    <t>Sole quotation/micro purchase</t>
  </si>
  <si>
    <t>National Open Tender</t>
  </si>
  <si>
    <t>International Open Tender</t>
  </si>
  <si>
    <t>Sole Source</t>
  </si>
  <si>
    <t>Negotiated procedure with sealed bid</t>
  </si>
  <si>
    <t>tax</t>
  </si>
  <si>
    <t>Discount</t>
  </si>
  <si>
    <t>NAME OF VENDOR</t>
  </si>
  <si>
    <t>COMPANY</t>
  </si>
  <si>
    <t>BID PRICE</t>
  </si>
  <si>
    <t>currency</t>
  </si>
  <si>
    <t>AFN</t>
  </si>
  <si>
    <t>عدد</t>
  </si>
  <si>
    <t>راس</t>
  </si>
  <si>
    <t>متر</t>
  </si>
  <si>
    <t>پایه</t>
  </si>
  <si>
    <t xml:space="preserve">عدد </t>
  </si>
  <si>
    <t>Shar-e-Naw</t>
  </si>
  <si>
    <t>uniform for DATC staff doctors green color with good quality تکه دو بره نخی مردانه برای یونیفارم داکتران به رنگ سبز با کیفیت خوب</t>
  </si>
  <si>
    <t>uniform for DATC staff nurses blue color with good quality تکه دو بره نخی مردانه برای یونیفارم نرس به رنگ ابی با کیفیت خوب</t>
  </si>
  <si>
    <t>uniform for DATC staff experts pink color with good qualityتکه دو بره نخی مردانه برای یونیفارم کارشناسان به رنگ گلابی با کیفیت خوب</t>
  </si>
  <si>
    <t>uniform for DATC staff workers gray color with good quality تکه دو بره نخی مردانه برای یونیفارم کاریگران خدماتی به رنگ خاکستری با کیفیت خوب</t>
  </si>
  <si>
    <t>clothing for patients dark red color with good quality تکه دو بره نخی رنگ جگری با کیفیت خوب برای یونیفارم مریضان زنانه و اطفال با کیفیت خوب</t>
  </si>
  <si>
    <t>RFQ-02-006-KBL-2024</t>
  </si>
  <si>
    <t>PR-02-007-KBL-2024</t>
  </si>
  <si>
    <t>2/08/2024 - 04:00 PM</t>
  </si>
  <si>
    <t>Abdul Wahab Hassan Zadah</t>
  </si>
  <si>
    <t>Senior Logistics Officer</t>
  </si>
  <si>
    <t>Zia Ahmad Rohullah Logistics Services</t>
  </si>
  <si>
    <t>Zia Ahmad</t>
  </si>
  <si>
    <t>Pul-e-Mahmood Khan, Kabul-Afghanistan</t>
  </si>
  <si>
    <t>White Geese Logistics Company</t>
  </si>
  <si>
    <t>Ismail Bahram</t>
  </si>
  <si>
    <t>Mohammad Tariq Shalizi</t>
  </si>
  <si>
    <t>3rd District, Kabul-Afghanistan</t>
  </si>
  <si>
    <t>Lia Logistics</t>
  </si>
  <si>
    <t>Azam Durrani</t>
  </si>
  <si>
    <t>Mahboob Ahmadi</t>
  </si>
  <si>
    <t>Eagle Pass Speed Logistic Services</t>
  </si>
  <si>
    <t>Kayhanullah Aman</t>
  </si>
  <si>
    <t>Amanullah Hassan</t>
  </si>
  <si>
    <t>Sultani Business Center, 12th District, Kabul-Afg</t>
  </si>
  <si>
    <t>bidder#4</t>
  </si>
  <si>
    <t>bidder#5</t>
  </si>
  <si>
    <t>Musharib Logistic</t>
  </si>
  <si>
    <t>Mohammad Azhar</t>
  </si>
  <si>
    <t>Aprt#4, Bakhtawar Palace, Shar-e-Naw, Kabul-AFG</t>
  </si>
  <si>
    <t>as per work order and shipment</t>
  </si>
  <si>
    <t>KoA</t>
  </si>
  <si>
    <t xml:space="preserve">Total Technical </t>
  </si>
  <si>
    <t xml:space="preserve">Total Financial </t>
  </si>
  <si>
    <t xml:space="preserve">Evaluation Type </t>
  </si>
  <si>
    <t>Criteria</t>
  </si>
  <si>
    <t xml:space="preserve">Means of Verification </t>
  </si>
  <si>
    <t>Weightage</t>
  </si>
  <si>
    <t>Weighted Score if 50</t>
  </si>
  <si>
    <t>Weighted Score if 75</t>
  </si>
  <si>
    <t>Weighted Score if 100</t>
  </si>
  <si>
    <t xml:space="preserve">Technical 1  </t>
  </si>
  <si>
    <t>Technical 2</t>
  </si>
  <si>
    <t xml:space="preserve"> Bid /RFQ</t>
  </si>
  <si>
    <t xml:space="preserve">Financial </t>
  </si>
  <si>
    <t xml:space="preserve">Total </t>
  </si>
  <si>
    <t>Technical Evaluation Score</t>
  </si>
  <si>
    <t xml:space="preserve">Price Competitiveness </t>
  </si>
  <si>
    <t>Technical 3</t>
  </si>
  <si>
    <t xml:space="preserve">Delivery Lead Time </t>
  </si>
  <si>
    <t>vendors who pass the technical evaluation and scored (60%) will be eligible for Financial Evaluation</t>
  </si>
  <si>
    <t xml:space="preserve">No Similer contract/PO/WO provided </t>
  </si>
  <si>
    <t>1 Similer Contract/PO/WO provided</t>
  </si>
  <si>
    <t>2 Similer Contract/PO/WO provided</t>
  </si>
  <si>
    <t xml:space="preserve">3 Similer Contract/PO/WO provided </t>
  </si>
  <si>
    <t xml:space="preserve"> Evaluation Criteria Matrix</t>
  </si>
  <si>
    <t>Financial Score</t>
  </si>
  <si>
    <t>Price Competitiveness: Lowest price will get full financial marks</t>
  </si>
  <si>
    <t>"Formula will be applied, the lowest price will be considered as the base."</t>
  </si>
  <si>
    <t>20,000 USD</t>
  </si>
  <si>
    <t>20,001 to 24,999 USD</t>
  </si>
  <si>
    <t>25,000 to 30,000 USD</t>
  </si>
  <si>
    <t>Technical Bid /RFQ</t>
  </si>
  <si>
    <r>
      <rPr>
        <b/>
        <sz val="16"/>
        <color theme="1"/>
        <rFont val="Calibri"/>
        <family val="2"/>
        <scheme val="minor"/>
      </rPr>
      <t>Stock Avaiability:</t>
    </r>
    <r>
      <rPr>
        <sz val="16"/>
        <rFont val="Calibri"/>
        <family val="2"/>
        <scheme val="minor"/>
      </rPr>
      <t xml:space="preserve">
Refers to vendor capacity in terms of stock availability (Stationary Items). Vendor to mention their available stock monetary value in USD which will be physically verify during the site visit by IMC independent team</t>
    </r>
  </si>
  <si>
    <t>less than 20,000</t>
  </si>
  <si>
    <t xml:space="preserve">3 Days </t>
  </si>
  <si>
    <t>4-5 Days</t>
  </si>
  <si>
    <t xml:space="preserve">6-7 Days </t>
  </si>
  <si>
    <t xml:space="preserve"> more than 7 Days</t>
  </si>
  <si>
    <r>
      <rPr>
        <b/>
        <sz val="16"/>
        <rFont val="Calibri"/>
        <family val="2"/>
        <scheme val="minor"/>
      </rPr>
      <t>Experience:</t>
    </r>
    <r>
      <rPr>
        <sz val="16"/>
        <rFont val="Calibri"/>
        <family val="2"/>
        <scheme val="minor"/>
      </rPr>
      <t xml:space="preserve">Copies of Similar contract/ PO/WO: 
Maximum 3 Similar contracts/POs/WOs concluded in the past 5 years with a min. value of 30,000 USD Or two/more contracts of total value 30,000 USD with same organization will be considered as one contract/PO/WO. 
</t>
    </r>
  </si>
  <si>
    <t xml:space="preserve">
Attached copies of similer contracts/POs/Wos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</si>
</sst>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F800]dddd\,\ mmmm\ dd\,\ yyyy"/>
    <numFmt numFmtId="165" formatCode="&quot;$&quot;#,##0.00"/>
  </numFmts>
  <fonts count="21" x14ac:knownFonts="1">
    <font>
      <sz val="10"/>
      <name val="Arial"/>
    </font>
    <font>
      <sz val="11"/>
      <color theme="1"/>
      <name val="Calibri"/>
      <family val="2"/>
      <scheme val="minor"/>
    </font>
    <font>
      <sz val="10"/>
      <name val="Arial"/>
      <family val="2"/>
      <charset val="238"/>
    </font>
    <font>
      <sz val="10"/>
      <name val="Arial"/>
      <family val="2"/>
    </font>
    <font>
      <sz val="16"/>
      <name val="Calibri"/>
      <family val="2"/>
      <scheme val="minor"/>
    </font>
    <font>
      <sz val="10"/>
      <name val="Arial"/>
      <family val="2"/>
      <charset val="162"/>
    </font>
    <font>
      <sz val="11"/>
      <color theme="1"/>
      <name val="Calibri"/>
      <family val="2"/>
      <charset val="162"/>
      <scheme val="minor"/>
    </font>
    <font>
      <b/>
      <sz val="16"/>
      <color theme="1"/>
      <name val="Calibri"/>
      <family val="2"/>
      <scheme val="minor"/>
    </font>
    <font>
      <sz val="11"/>
      <color rgb="FF9C5700"/>
      <name val="Calibri"/>
      <family val="2"/>
      <scheme val="minor"/>
    </font>
    <font>
      <b/>
      <sz val="14"/>
      <color theme="1"/>
      <name val="Calibri"/>
      <family val="2"/>
      <scheme val="minor"/>
    </font>
    <font>
      <b/>
      <sz val="18"/>
      <color theme="1"/>
      <name val="Calibri"/>
      <family val="2"/>
      <scheme val="minor"/>
    </font>
    <font>
      <sz val="16"/>
      <color theme="1"/>
      <name val="Calibri"/>
      <family val="2"/>
      <scheme val="minor"/>
    </font>
    <font>
      <sz val="16"/>
      <color rgb="FFC00000"/>
      <name val="Calibri"/>
      <family val="2"/>
      <scheme val="minor"/>
    </font>
    <font>
      <i/>
      <sz val="16"/>
      <color theme="1"/>
      <name val="Calibri"/>
      <family val="2"/>
      <scheme val="minor"/>
    </font>
    <font>
      <b/>
      <sz val="22"/>
      <color rgb="FF002060"/>
      <name val="Calibri"/>
      <family val="2"/>
      <scheme val="minor"/>
    </font>
    <font>
      <sz val="10"/>
      <name val="Arial"/>
      <family val="2"/>
    </font>
    <font>
      <b/>
      <sz val="16"/>
      <name val="Calibri"/>
      <family val="2"/>
      <scheme val="minor"/>
    </font>
    <font>
      <b/>
      <sz val="16"/>
      <color rgb="FF0070C0"/>
      <name val="Calibri"/>
      <family val="2"/>
      <scheme val="minor"/>
    </font>
    <font>
      <b/>
      <sz val="16"/>
      <color theme="4"/>
      <name val="Calibri"/>
      <family val="2"/>
      <scheme val="minor"/>
    </font>
    <font>
      <b/>
      <sz val="22"/>
      <color theme="1"/>
      <name val="Calibri"/>
      <family val="2"/>
      <scheme val="minor"/>
    </font>
    <font>
      <b/>
      <sz val="2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theme="8" tint="0.39997558519241921"/>
        <bgColor indexed="64"/>
      </patternFill>
    </fill>
    <fill>
      <patternFill patternType="solid">
        <fgColor rgb="FFFFEB9C"/>
      </patternFill>
    </fill>
    <fill>
      <patternFill patternType="solid">
        <fgColor theme="0" tint="-4.9989318521683403E-2"/>
        <bgColor indexed="64"/>
      </patternFill>
    </fill>
    <fill>
      <patternFill patternType="solid">
        <fgColor rgb="FFFFC000"/>
        <bgColor indexed="64"/>
      </patternFill>
    </fill>
    <fill>
      <patternFill patternType="solid">
        <fgColor theme="4" tint="0.59999389629810485"/>
        <bgColor indexed="64"/>
      </patternFill>
    </fill>
    <fill>
      <patternFill patternType="solid">
        <fgColor theme="3" tint="0.39997558519241921"/>
        <bgColor indexed="64"/>
      </patternFill>
    </fill>
  </fills>
  <borders count="18">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s>
  <cellStyleXfs count="10">
    <xf numFmtId="0" fontId="0" fillId="0" borderId="0"/>
    <xf numFmtId="0" fontId="2" fillId="0" borderId="0"/>
    <xf numFmtId="0" fontId="1" fillId="0" borderId="0"/>
    <xf numFmtId="0" fontId="3" fillId="0" borderId="0"/>
    <xf numFmtId="0" fontId="3" fillId="0" borderId="0"/>
    <xf numFmtId="43" fontId="5" fillId="0" borderId="0" applyFont="0" applyFill="0" applyBorder="0" applyAlignment="0" applyProtection="0"/>
    <xf numFmtId="9" fontId="6" fillId="0" borderId="0" applyFont="0" applyFill="0" applyBorder="0" applyAlignment="0" applyProtection="0"/>
    <xf numFmtId="0" fontId="3" fillId="0" borderId="0"/>
    <xf numFmtId="0" fontId="8" fillId="6" borderId="0" applyNumberFormat="0" applyBorder="0" applyAlignment="0" applyProtection="0"/>
    <xf numFmtId="9" fontId="15" fillId="0" borderId="0" applyFont="0" applyFill="0" applyBorder="0" applyAlignment="0" applyProtection="0"/>
  </cellStyleXfs>
  <cellXfs count="73">
    <xf numFmtId="0" fontId="0" fillId="0" borderId="0" xfId="0"/>
    <xf numFmtId="0" fontId="3" fillId="0" borderId="0" xfId="0" applyFont="1"/>
    <xf numFmtId="0" fontId="0" fillId="0" borderId="0" xfId="0" applyAlignment="1">
      <alignment horizontal="center"/>
    </xf>
    <xf numFmtId="0" fontId="0" fillId="0" borderId="12" xfId="0" applyBorder="1"/>
    <xf numFmtId="0" fontId="0" fillId="0" borderId="7" xfId="0" applyBorder="1" applyAlignment="1">
      <alignment horizontal="center"/>
    </xf>
    <xf numFmtId="0" fontId="3" fillId="0" borderId="7" xfId="0" applyFont="1" applyBorder="1" applyAlignment="1">
      <alignment horizontal="center"/>
    </xf>
    <xf numFmtId="0" fontId="0" fillId="0" borderId="2" xfId="0" applyBorder="1"/>
    <xf numFmtId="0" fontId="3" fillId="4" borderId="2" xfId="0" applyFont="1" applyFill="1" applyBorder="1"/>
    <xf numFmtId="165" fontId="0" fillId="0" borderId="2" xfId="0" applyNumberFormat="1" applyBorder="1"/>
    <xf numFmtId="0" fontId="3" fillId="0" borderId="2" xfId="0" applyFont="1" applyBorder="1"/>
    <xf numFmtId="164" fontId="0" fillId="0" borderId="2" xfId="0" applyNumberFormat="1" applyBorder="1"/>
    <xf numFmtId="164" fontId="3" fillId="0" borderId="2" xfId="0" applyNumberFormat="1" applyFont="1" applyBorder="1"/>
    <xf numFmtId="0" fontId="3" fillId="0" borderId="13" xfId="0" applyFont="1" applyBorder="1"/>
    <xf numFmtId="164" fontId="0" fillId="0" borderId="0" xfId="0" applyNumberFormat="1"/>
    <xf numFmtId="0" fontId="3" fillId="4" borderId="0" xfId="0" applyFont="1" applyFill="1"/>
    <xf numFmtId="2" fontId="0" fillId="0" borderId="13" xfId="0" applyNumberFormat="1" applyBorder="1"/>
    <xf numFmtId="2" fontId="0" fillId="0" borderId="0" xfId="0" applyNumberFormat="1"/>
    <xf numFmtId="2" fontId="0" fillId="0" borderId="2" xfId="0" applyNumberFormat="1" applyBorder="1"/>
    <xf numFmtId="0" fontId="0" fillId="0" borderId="0" xfId="0" applyAlignment="1">
      <alignment horizontal="left"/>
    </xf>
    <xf numFmtId="0" fontId="0" fillId="4" borderId="0" xfId="0" applyFill="1"/>
    <xf numFmtId="2" fontId="0" fillId="0" borderId="14" xfId="0" applyNumberFormat="1" applyBorder="1"/>
    <xf numFmtId="2" fontId="0" fillId="3" borderId="0" xfId="0" applyNumberFormat="1" applyFill="1"/>
    <xf numFmtId="0" fontId="0" fillId="3" borderId="0" xfId="0" applyFill="1"/>
    <xf numFmtId="0" fontId="3" fillId="0" borderId="0" xfId="0" applyFont="1" applyAlignment="1">
      <alignment horizontal="center"/>
    </xf>
    <xf numFmtId="1" fontId="0" fillId="0" borderId="2" xfId="0" applyNumberFormat="1" applyBorder="1"/>
    <xf numFmtId="0" fontId="0" fillId="0" borderId="0" xfId="0" applyAlignment="1">
      <alignment wrapText="1"/>
    </xf>
    <xf numFmtId="0" fontId="9" fillId="8" borderId="9" xfId="0" applyFont="1" applyFill="1" applyBorder="1" applyAlignment="1">
      <alignment vertical="center" textRotation="255"/>
    </xf>
    <xf numFmtId="0" fontId="9" fillId="8" borderId="12" xfId="0" applyFont="1" applyFill="1" applyBorder="1" applyAlignment="1">
      <alignment vertical="center" textRotation="255"/>
    </xf>
    <xf numFmtId="0" fontId="11" fillId="0" borderId="2" xfId="0" applyFont="1" applyBorder="1" applyAlignment="1">
      <alignment horizontal="center" vertical="center" wrapText="1"/>
    </xf>
    <xf numFmtId="9" fontId="7" fillId="0" borderId="2" xfId="0" applyNumberFormat="1" applyFont="1" applyBorder="1" applyAlignment="1">
      <alignment horizontal="center" vertical="center"/>
    </xf>
    <xf numFmtId="0" fontId="12" fillId="0" borderId="2" xfId="0" applyFont="1" applyBorder="1" applyAlignment="1">
      <alignment horizontal="center" vertical="center" wrapText="1"/>
    </xf>
    <xf numFmtId="0" fontId="13" fillId="2" borderId="2" xfId="0" applyFont="1" applyFill="1" applyBorder="1" applyAlignment="1">
      <alignment horizontal="center" vertical="center" wrapText="1"/>
    </xf>
    <xf numFmtId="9" fontId="7" fillId="0" borderId="2" xfId="0" applyNumberFormat="1" applyFont="1" applyBorder="1" applyAlignment="1">
      <alignment horizontal="center" vertical="center" wrapText="1"/>
    </xf>
    <xf numFmtId="0" fontId="9" fillId="8" borderId="15" xfId="0" applyFont="1" applyFill="1" applyBorder="1" applyAlignment="1">
      <alignment vertical="center" textRotation="255"/>
    </xf>
    <xf numFmtId="3" fontId="11"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wrapText="1"/>
    </xf>
    <xf numFmtId="0" fontId="4" fillId="0" borderId="2" xfId="0" applyFont="1" applyBorder="1" applyAlignment="1">
      <alignment horizontal="center" vertical="center" wrapText="1"/>
    </xf>
    <xf numFmtId="0" fontId="20" fillId="10" borderId="2" xfId="0" applyFont="1" applyFill="1" applyBorder="1" applyAlignment="1">
      <alignment horizontal="center" vertical="center" wrapText="1"/>
    </xf>
    <xf numFmtId="9" fontId="20" fillId="10" borderId="2" xfId="0" applyNumberFormat="1" applyFont="1" applyFill="1" applyBorder="1" applyAlignment="1">
      <alignment horizontal="center" vertical="center" wrapText="1"/>
    </xf>
    <xf numFmtId="0" fontId="17" fillId="7" borderId="2" xfId="8" applyFont="1" applyFill="1" applyBorder="1" applyAlignment="1">
      <alignment horizontal="center" vertical="center"/>
    </xf>
    <xf numFmtId="0" fontId="18" fillId="2" borderId="2" xfId="8" applyFont="1" applyFill="1" applyBorder="1" applyAlignment="1">
      <alignment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17" xfId="0" applyFont="1" applyBorder="1" applyAlignment="1">
      <alignment horizontal="center" vertical="center" wrapText="1"/>
    </xf>
    <xf numFmtId="0" fontId="3" fillId="5" borderId="7" xfId="0" applyFont="1" applyFill="1" applyBorder="1" applyAlignment="1">
      <alignment horizontal="center"/>
    </xf>
    <xf numFmtId="0" fontId="0" fillId="5" borderId="7" xfId="0" applyFill="1" applyBorder="1" applyAlignment="1">
      <alignment horizontal="center"/>
    </xf>
    <xf numFmtId="0" fontId="3" fillId="5" borderId="0" xfId="0" applyFont="1" applyFill="1" applyAlignment="1">
      <alignment horizontal="center"/>
    </xf>
    <xf numFmtId="0" fontId="0" fillId="5" borderId="0" xfId="0" applyFill="1" applyAlignment="1">
      <alignment horizontal="center"/>
    </xf>
    <xf numFmtId="0" fontId="3" fillId="0" borderId="2" xfId="0" applyFont="1" applyBorder="1" applyAlignment="1">
      <alignment horizontal="center"/>
    </xf>
    <xf numFmtId="0" fontId="0" fillId="0" borderId="11" xfId="0" applyBorder="1" applyAlignment="1">
      <alignment horizontal="center"/>
    </xf>
    <xf numFmtId="0" fontId="0" fillId="0" borderId="10" xfId="0" applyBorder="1" applyAlignment="1">
      <alignment horizontal="center"/>
    </xf>
    <xf numFmtId="9" fontId="9" fillId="9" borderId="2" xfId="9" applyFont="1" applyFill="1" applyBorder="1" applyAlignment="1">
      <alignment horizontal="center" vertical="center" wrapText="1"/>
    </xf>
    <xf numFmtId="9" fontId="7" fillId="2" borderId="6"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9" fontId="7"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9" fillId="9" borderId="1" xfId="0" applyFont="1" applyFill="1" applyBorder="1" applyAlignment="1">
      <alignment horizontal="center" vertical="center"/>
    </xf>
    <xf numFmtId="0" fontId="19" fillId="9" borderId="3" xfId="0" applyFont="1" applyFill="1" applyBorder="1" applyAlignment="1">
      <alignment horizontal="center" vertical="center"/>
    </xf>
    <xf numFmtId="0" fontId="19" fillId="9" borderId="5" xfId="0" applyFont="1" applyFill="1" applyBorder="1" applyAlignment="1">
      <alignment horizontal="center" vertical="center"/>
    </xf>
    <xf numFmtId="0" fontId="10" fillId="9" borderId="2" xfId="0" applyFont="1" applyFill="1" applyBorder="1" applyAlignment="1">
      <alignment horizontal="center" vertical="center"/>
    </xf>
    <xf numFmtId="0" fontId="20" fillId="10" borderId="2" xfId="0" applyFont="1" applyFill="1" applyBorder="1" applyAlignment="1">
      <alignment horizontal="center" vertical="center"/>
    </xf>
    <xf numFmtId="0" fontId="11" fillId="0" borderId="2" xfId="0" applyFont="1" applyBorder="1" applyAlignment="1">
      <alignment horizontal="center" vertical="center" wrapText="1"/>
    </xf>
    <xf numFmtId="0" fontId="7" fillId="0" borderId="2" xfId="0" applyFont="1" applyBorder="1" applyAlignment="1">
      <alignment horizontal="center" vertical="center"/>
    </xf>
    <xf numFmtId="9" fontId="7" fillId="0" borderId="2" xfId="0" applyNumberFormat="1" applyFont="1" applyBorder="1" applyAlignment="1">
      <alignment horizontal="center" vertical="center"/>
    </xf>
    <xf numFmtId="0" fontId="12" fillId="0" borderId="2" xfId="0" applyFont="1" applyBorder="1" applyAlignment="1">
      <alignment horizontal="center" vertical="center" wrapText="1"/>
    </xf>
  </cellXfs>
  <cellStyles count="10">
    <cellStyle name="Comma 2" xfId="5" xr:uid="{554DB06B-E136-44EF-B03B-83A6BF97E880}"/>
    <cellStyle name="Neutral" xfId="8" builtinId="28"/>
    <cellStyle name="Normal" xfId="0" builtinId="0"/>
    <cellStyle name="Normal 10" xfId="4" xr:uid="{4B528E03-E152-4281-ADCE-BD897362BB03}"/>
    <cellStyle name="Normal 2" xfId="1" xr:uid="{00000000-0005-0000-0000-000003000000}"/>
    <cellStyle name="Normal 2 2" xfId="3" xr:uid="{00000000-0005-0000-0000-000004000000}"/>
    <cellStyle name="Normal 3" xfId="2" xr:uid="{00000000-0005-0000-0000-000005000000}"/>
    <cellStyle name="Normal 3 2" xfId="7" xr:uid="{01EBD670-AD82-4493-9F91-AAE7A60AD459}"/>
    <cellStyle name="Percent" xfId="9" builtinId="5"/>
    <cellStyle name="Percent 2" xfId="6" xr:uid="{516B94FE-6729-4008-A20B-5412CB97A1B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2EAB3-0023-4B5E-94A3-7E04E1FB0783}">
  <dimension ref="B11:F26"/>
  <sheetViews>
    <sheetView topLeftCell="A7" workbookViewId="0">
      <selection activeCell="F14" sqref="F14"/>
    </sheetView>
  </sheetViews>
  <sheetFormatPr defaultRowHeight="12.5" x14ac:dyDescent="0.25"/>
  <cols>
    <col min="6" max="6" width="32.453125" customWidth="1"/>
  </cols>
  <sheetData>
    <row r="11" spans="2:6" x14ac:dyDescent="0.25">
      <c r="B11" s="1" t="s">
        <v>33</v>
      </c>
      <c r="F11" s="1" t="s">
        <v>48</v>
      </c>
    </row>
    <row r="12" spans="2:6" x14ac:dyDescent="0.25">
      <c r="B12" s="1" t="s">
        <v>34</v>
      </c>
      <c r="F12" s="1" t="s">
        <v>29</v>
      </c>
    </row>
    <row r="13" spans="2:6" x14ac:dyDescent="0.25">
      <c r="B13" s="1" t="s">
        <v>28</v>
      </c>
      <c r="F13" s="1" t="s">
        <v>52</v>
      </c>
    </row>
    <row r="14" spans="2:6" x14ac:dyDescent="0.25">
      <c r="B14" s="1" t="s">
        <v>35</v>
      </c>
      <c r="F14" s="1" t="s">
        <v>49</v>
      </c>
    </row>
    <row r="15" spans="2:6" x14ac:dyDescent="0.25">
      <c r="B15" s="1" t="s">
        <v>36</v>
      </c>
      <c r="F15" s="1" t="s">
        <v>50</v>
      </c>
    </row>
    <row r="16" spans="2:6" x14ac:dyDescent="0.25">
      <c r="B16" s="1" t="s">
        <v>37</v>
      </c>
      <c r="F16" s="1" t="s">
        <v>51</v>
      </c>
    </row>
    <row r="17" spans="2:2" x14ac:dyDescent="0.25">
      <c r="B17" s="1" t="s">
        <v>38</v>
      </c>
    </row>
    <row r="18" spans="2:2" x14ac:dyDescent="0.25">
      <c r="B18" s="1" t="s">
        <v>39</v>
      </c>
    </row>
    <row r="19" spans="2:2" x14ac:dyDescent="0.25">
      <c r="B19" s="1" t="s">
        <v>40</v>
      </c>
    </row>
    <row r="20" spans="2:2" x14ac:dyDescent="0.25">
      <c r="B20" s="1" t="s">
        <v>41</v>
      </c>
    </row>
    <row r="21" spans="2:2" x14ac:dyDescent="0.25">
      <c r="B21" s="1" t="s">
        <v>42</v>
      </c>
    </row>
    <row r="22" spans="2:2" x14ac:dyDescent="0.25">
      <c r="B22" s="1" t="s">
        <v>43</v>
      </c>
    </row>
    <row r="23" spans="2:2" x14ac:dyDescent="0.25">
      <c r="B23" s="1" t="s">
        <v>44</v>
      </c>
    </row>
    <row r="24" spans="2:2" x14ac:dyDescent="0.25">
      <c r="B24" s="1" t="s">
        <v>45</v>
      </c>
    </row>
    <row r="25" spans="2:2" x14ac:dyDescent="0.25">
      <c r="B25" s="1" t="s">
        <v>46</v>
      </c>
    </row>
    <row r="26" spans="2:2" x14ac:dyDescent="0.25">
      <c r="B26" s="1" t="s">
        <v>47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83C5E-1272-4C77-91D7-6E063E2CF0B9}">
  <dimension ref="B2:Y74"/>
  <sheetViews>
    <sheetView workbookViewId="0">
      <selection activeCell="M46" sqref="M46:M62"/>
    </sheetView>
  </sheetViews>
  <sheetFormatPr defaultRowHeight="12.5" x14ac:dyDescent="0.25"/>
  <cols>
    <col min="2" max="2" width="20.453125" customWidth="1"/>
    <col min="3" max="3" width="28.7265625" bestFit="1" customWidth="1"/>
    <col min="4" max="4" width="14.81640625" customWidth="1"/>
    <col min="7" max="7" width="10.1796875" customWidth="1"/>
    <col min="9" max="9" width="9.54296875" bestFit="1" customWidth="1"/>
    <col min="10" max="10" width="12.81640625" customWidth="1"/>
    <col min="11" max="11" width="11.7265625" customWidth="1"/>
    <col min="12" max="15" width="9.453125" customWidth="1"/>
    <col min="17" max="17" width="15.7265625" customWidth="1"/>
  </cols>
  <sheetData>
    <row r="2" spans="2:25" x14ac:dyDescent="0.25">
      <c r="E2" s="46" t="s">
        <v>76</v>
      </c>
      <c r="F2" s="47"/>
      <c r="G2" s="47"/>
      <c r="H2" s="46" t="s">
        <v>79</v>
      </c>
      <c r="I2" s="47"/>
      <c r="J2" s="47"/>
      <c r="L2" s="48" t="s">
        <v>83</v>
      </c>
      <c r="M2" s="49"/>
      <c r="N2" s="49"/>
    </row>
    <row r="3" spans="2:25" x14ac:dyDescent="0.25">
      <c r="E3" s="5" t="s">
        <v>23</v>
      </c>
      <c r="F3" s="5" t="s">
        <v>77</v>
      </c>
      <c r="G3" s="4"/>
      <c r="H3" s="5" t="s">
        <v>23</v>
      </c>
      <c r="I3" s="5" t="s">
        <v>81</v>
      </c>
      <c r="J3" s="4"/>
      <c r="L3" s="1" t="s">
        <v>23</v>
      </c>
      <c r="M3" s="23" t="s">
        <v>84</v>
      </c>
    </row>
    <row r="4" spans="2:25" x14ac:dyDescent="0.25">
      <c r="E4" s="5" t="s">
        <v>26</v>
      </c>
      <c r="F4" s="5" t="s">
        <v>78</v>
      </c>
      <c r="G4" s="4"/>
      <c r="H4" s="5" t="s">
        <v>26</v>
      </c>
      <c r="I4" s="5" t="s">
        <v>82</v>
      </c>
      <c r="J4" s="4"/>
      <c r="L4" s="5" t="s">
        <v>26</v>
      </c>
      <c r="M4" s="5" t="s">
        <v>65</v>
      </c>
      <c r="N4" s="4"/>
    </row>
    <row r="5" spans="2:25" x14ac:dyDescent="0.25">
      <c r="E5" s="5"/>
      <c r="F5" s="4"/>
      <c r="G5" s="4"/>
      <c r="H5" s="5"/>
      <c r="I5" s="4"/>
      <c r="J5" s="4"/>
      <c r="L5" s="5"/>
      <c r="M5" s="4"/>
      <c r="N5" s="4"/>
      <c r="P5" s="51" t="s">
        <v>27</v>
      </c>
      <c r="Q5" s="52"/>
    </row>
    <row r="6" spans="2:25" x14ac:dyDescent="0.25">
      <c r="B6" s="6" t="s">
        <v>8</v>
      </c>
      <c r="C6" s="9" t="s">
        <v>71</v>
      </c>
      <c r="E6" s="50" t="s">
        <v>14</v>
      </c>
      <c r="F6" s="50"/>
      <c r="G6" s="50"/>
      <c r="H6" s="50" t="s">
        <v>15</v>
      </c>
      <c r="I6" s="50"/>
      <c r="J6" s="50"/>
      <c r="L6" s="50" t="s">
        <v>15</v>
      </c>
      <c r="M6" s="50"/>
      <c r="N6" s="50"/>
      <c r="P6" s="6">
        <v>1</v>
      </c>
      <c r="Q6" s="9" t="s">
        <v>66</v>
      </c>
      <c r="Y6" t="s">
        <v>60</v>
      </c>
    </row>
    <row r="7" spans="2:25" x14ac:dyDescent="0.25">
      <c r="B7" s="6" t="s">
        <v>9</v>
      </c>
      <c r="C7" s="9" t="s">
        <v>72</v>
      </c>
      <c r="E7" s="9" t="s">
        <v>16</v>
      </c>
      <c r="F7" s="9" t="s">
        <v>17</v>
      </c>
      <c r="G7" s="9" t="s">
        <v>18</v>
      </c>
      <c r="H7" s="9" t="s">
        <v>16</v>
      </c>
      <c r="I7" s="9" t="s">
        <v>17</v>
      </c>
      <c r="J7" s="9" t="s">
        <v>18</v>
      </c>
      <c r="L7" s="9" t="s">
        <v>16</v>
      </c>
      <c r="M7" s="9" t="s">
        <v>17</v>
      </c>
      <c r="N7" s="9" t="s">
        <v>18</v>
      </c>
      <c r="P7" s="6">
        <v>2</v>
      </c>
      <c r="Q7" s="9" t="s">
        <v>67</v>
      </c>
      <c r="Y7" t="s">
        <v>60</v>
      </c>
    </row>
    <row r="8" spans="2:25" x14ac:dyDescent="0.25">
      <c r="B8" s="6" t="s">
        <v>10</v>
      </c>
      <c r="C8" s="10">
        <v>45323</v>
      </c>
      <c r="E8" s="3">
        <v>1</v>
      </c>
      <c r="F8" s="15">
        <v>1300</v>
      </c>
      <c r="G8" s="16">
        <f>F8*E8</f>
        <v>1300</v>
      </c>
      <c r="H8" s="3">
        <v>1</v>
      </c>
      <c r="I8" s="15">
        <v>3330</v>
      </c>
      <c r="J8" s="20">
        <f>I8*H8</f>
        <v>3330</v>
      </c>
      <c r="L8" s="3">
        <v>1</v>
      </c>
      <c r="M8" s="15">
        <v>15500</v>
      </c>
      <c r="N8" s="20">
        <f>M8*L8</f>
        <v>15500</v>
      </c>
      <c r="P8" s="6">
        <v>3</v>
      </c>
      <c r="Q8" t="s">
        <v>68</v>
      </c>
      <c r="Y8" t="s">
        <v>60</v>
      </c>
    </row>
    <row r="9" spans="2:25" x14ac:dyDescent="0.25">
      <c r="B9" s="6" t="s">
        <v>11</v>
      </c>
      <c r="C9" s="11" t="s">
        <v>73</v>
      </c>
      <c r="E9" s="3">
        <v>1</v>
      </c>
      <c r="F9" s="15">
        <v>3000</v>
      </c>
      <c r="G9" s="16">
        <f>F9*E9</f>
        <v>3000</v>
      </c>
      <c r="H9" s="3">
        <v>1</v>
      </c>
      <c r="I9" s="15">
        <v>9620</v>
      </c>
      <c r="J9" s="20">
        <f>I9*H9</f>
        <v>9620</v>
      </c>
      <c r="L9" s="3">
        <v>1</v>
      </c>
      <c r="M9" s="15">
        <v>2000</v>
      </c>
      <c r="N9" s="20">
        <f>M9*L9</f>
        <v>2000</v>
      </c>
      <c r="P9" s="6">
        <v>4</v>
      </c>
      <c r="Q9" t="s">
        <v>69</v>
      </c>
      <c r="Y9" t="s">
        <v>60</v>
      </c>
    </row>
    <row r="10" spans="2:25" x14ac:dyDescent="0.25">
      <c r="B10" s="6" t="s">
        <v>12</v>
      </c>
      <c r="C10" s="8">
        <v>45000</v>
      </c>
      <c r="E10" s="3">
        <v>1</v>
      </c>
      <c r="F10" s="15">
        <v>1300</v>
      </c>
      <c r="G10" s="16">
        <f t="shared" ref="G10:G36" si="0">F10*E10</f>
        <v>1300</v>
      </c>
      <c r="H10" s="3">
        <v>1</v>
      </c>
      <c r="I10" s="15">
        <v>5550</v>
      </c>
      <c r="J10" s="20">
        <f t="shared" ref="J10:J36" si="1">I10*H10</f>
        <v>5550</v>
      </c>
      <c r="L10" s="3">
        <v>1</v>
      </c>
      <c r="M10" s="15">
        <v>3500</v>
      </c>
      <c r="N10" s="20">
        <f t="shared" ref="N10:N36" si="2">M10*L10</f>
        <v>3500</v>
      </c>
      <c r="P10" s="6">
        <v>5</v>
      </c>
      <c r="Q10" s="1" t="s">
        <v>70</v>
      </c>
      <c r="Y10" t="s">
        <v>60</v>
      </c>
    </row>
    <row r="11" spans="2:25" x14ac:dyDescent="0.25">
      <c r="B11" s="9" t="s">
        <v>13</v>
      </c>
      <c r="C11" s="10">
        <v>45334</v>
      </c>
      <c r="E11" s="3">
        <v>1</v>
      </c>
      <c r="F11" s="15">
        <v>2000</v>
      </c>
      <c r="G11" s="16">
        <f t="shared" si="0"/>
        <v>2000</v>
      </c>
      <c r="H11" s="3">
        <v>1</v>
      </c>
      <c r="I11" s="15">
        <v>5550</v>
      </c>
      <c r="J11" s="20">
        <f t="shared" si="1"/>
        <v>5550</v>
      </c>
      <c r="L11" s="3">
        <v>1</v>
      </c>
      <c r="M11" s="15">
        <v>21000</v>
      </c>
      <c r="N11" s="20">
        <f t="shared" si="2"/>
        <v>21000</v>
      </c>
      <c r="P11" s="6">
        <v>6</v>
      </c>
      <c r="Y11" t="s">
        <v>60</v>
      </c>
    </row>
    <row r="12" spans="2:25" x14ac:dyDescent="0.25">
      <c r="B12" s="12" t="s">
        <v>20</v>
      </c>
      <c r="C12" s="13" t="s">
        <v>95</v>
      </c>
      <c r="E12" s="3">
        <v>1</v>
      </c>
      <c r="F12" s="15">
        <v>1000</v>
      </c>
      <c r="G12" s="16">
        <f t="shared" si="0"/>
        <v>1000</v>
      </c>
      <c r="H12" s="3">
        <v>1</v>
      </c>
      <c r="I12" s="15">
        <v>3700</v>
      </c>
      <c r="J12" s="20">
        <f t="shared" si="1"/>
        <v>3700</v>
      </c>
      <c r="L12" s="3">
        <v>1</v>
      </c>
      <c r="M12" s="15">
        <v>6000</v>
      </c>
      <c r="N12" s="20">
        <f t="shared" si="2"/>
        <v>6000</v>
      </c>
      <c r="P12" s="6">
        <v>7</v>
      </c>
      <c r="Y12" t="s">
        <v>60</v>
      </c>
    </row>
    <row r="13" spans="2:25" x14ac:dyDescent="0.25">
      <c r="B13" s="12" t="s">
        <v>21</v>
      </c>
      <c r="C13" s="1" t="s">
        <v>74</v>
      </c>
      <c r="E13" s="3">
        <v>1</v>
      </c>
      <c r="F13" s="15">
        <v>1300</v>
      </c>
      <c r="G13" s="16">
        <f t="shared" si="0"/>
        <v>1300</v>
      </c>
      <c r="H13" s="3">
        <v>1</v>
      </c>
      <c r="I13" s="15">
        <v>7400</v>
      </c>
      <c r="J13" s="20">
        <f t="shared" si="1"/>
        <v>7400</v>
      </c>
      <c r="L13" s="3">
        <v>1</v>
      </c>
      <c r="M13" s="15">
        <v>6000</v>
      </c>
      <c r="N13" s="20">
        <f t="shared" si="2"/>
        <v>6000</v>
      </c>
      <c r="P13" s="6">
        <v>8</v>
      </c>
      <c r="Y13" t="s">
        <v>60</v>
      </c>
    </row>
    <row r="14" spans="2:25" x14ac:dyDescent="0.25">
      <c r="B14" s="12" t="s">
        <v>22</v>
      </c>
      <c r="C14" s="1" t="s">
        <v>75</v>
      </c>
      <c r="E14" s="3">
        <v>1</v>
      </c>
      <c r="F14" s="15">
        <v>1100</v>
      </c>
      <c r="G14" s="16">
        <f t="shared" si="0"/>
        <v>1100</v>
      </c>
      <c r="H14" s="3">
        <v>1</v>
      </c>
      <c r="I14" s="15">
        <v>3700</v>
      </c>
      <c r="J14" s="20">
        <f t="shared" si="1"/>
        <v>3700</v>
      </c>
      <c r="L14" s="3">
        <v>1</v>
      </c>
      <c r="M14" s="15">
        <v>11000</v>
      </c>
      <c r="N14" s="20">
        <f t="shared" si="2"/>
        <v>11000</v>
      </c>
      <c r="P14" s="6">
        <v>9</v>
      </c>
      <c r="Y14" t="s">
        <v>60</v>
      </c>
    </row>
    <row r="15" spans="2:25" x14ac:dyDescent="0.25">
      <c r="B15" s="12" t="s">
        <v>30</v>
      </c>
      <c r="C15" s="1" t="s">
        <v>96</v>
      </c>
      <c r="E15" s="3">
        <v>1</v>
      </c>
      <c r="F15" s="15">
        <v>1100</v>
      </c>
      <c r="G15" s="16">
        <f t="shared" si="0"/>
        <v>1100</v>
      </c>
      <c r="H15" s="3">
        <v>1</v>
      </c>
      <c r="I15" s="15">
        <v>7.5</v>
      </c>
      <c r="J15" s="20">
        <f t="shared" si="1"/>
        <v>7.5</v>
      </c>
      <c r="L15" s="3">
        <v>1</v>
      </c>
      <c r="M15" s="15">
        <v>18</v>
      </c>
      <c r="N15" s="20">
        <f t="shared" si="2"/>
        <v>18</v>
      </c>
      <c r="P15" s="6">
        <v>10</v>
      </c>
      <c r="Y15" t="s">
        <v>60</v>
      </c>
    </row>
    <row r="16" spans="2:25" x14ac:dyDescent="0.25">
      <c r="B16" s="12" t="s">
        <v>31</v>
      </c>
      <c r="C16" s="13" t="s">
        <v>0</v>
      </c>
      <c r="E16" s="3">
        <v>1</v>
      </c>
      <c r="F16" s="15">
        <v>1200</v>
      </c>
      <c r="G16" s="16">
        <f t="shared" si="0"/>
        <v>1200</v>
      </c>
      <c r="H16" s="3">
        <v>1</v>
      </c>
      <c r="I16" s="15">
        <v>7.5</v>
      </c>
      <c r="J16" s="20">
        <f t="shared" si="1"/>
        <v>7.5</v>
      </c>
      <c r="L16" s="3">
        <v>1</v>
      </c>
      <c r="M16" s="15">
        <v>14</v>
      </c>
      <c r="N16" s="20">
        <f t="shared" si="2"/>
        <v>14</v>
      </c>
      <c r="P16" s="6">
        <v>11</v>
      </c>
      <c r="Y16" t="s">
        <v>60</v>
      </c>
    </row>
    <row r="17" spans="2:25" x14ac:dyDescent="0.25">
      <c r="B17" s="12" t="s">
        <v>32</v>
      </c>
      <c r="C17" s="13">
        <v>45278</v>
      </c>
      <c r="E17" s="3">
        <v>1</v>
      </c>
      <c r="F17" s="15">
        <v>1200</v>
      </c>
      <c r="G17" s="16">
        <f t="shared" si="0"/>
        <v>1200</v>
      </c>
      <c r="H17" s="3">
        <v>1</v>
      </c>
      <c r="I17" s="15">
        <v>6.3</v>
      </c>
      <c r="J17" s="20">
        <f t="shared" si="1"/>
        <v>6.3</v>
      </c>
      <c r="L17" s="3">
        <v>1</v>
      </c>
      <c r="M17" s="15">
        <v>8</v>
      </c>
      <c r="N17" s="20">
        <f t="shared" si="2"/>
        <v>8</v>
      </c>
      <c r="P17" s="6">
        <v>12</v>
      </c>
      <c r="Y17" t="s">
        <v>60</v>
      </c>
    </row>
    <row r="18" spans="2:25" x14ac:dyDescent="0.25">
      <c r="E18" s="3">
        <v>1</v>
      </c>
      <c r="F18" s="15">
        <v>1500</v>
      </c>
      <c r="G18" s="16">
        <f t="shared" si="0"/>
        <v>1500</v>
      </c>
      <c r="H18" s="3">
        <v>1</v>
      </c>
      <c r="I18" s="15">
        <v>5.5</v>
      </c>
      <c r="J18" s="20">
        <f t="shared" si="1"/>
        <v>5.5</v>
      </c>
      <c r="L18" s="3">
        <v>1</v>
      </c>
      <c r="M18" s="15">
        <v>5.5</v>
      </c>
      <c r="N18" s="20">
        <f t="shared" si="2"/>
        <v>5.5</v>
      </c>
      <c r="P18" s="6">
        <v>13</v>
      </c>
      <c r="Y18" t="s">
        <v>60</v>
      </c>
    </row>
    <row r="19" spans="2:25" x14ac:dyDescent="0.25">
      <c r="E19" s="3">
        <v>1</v>
      </c>
      <c r="F19" s="15">
        <v>1500</v>
      </c>
      <c r="G19" s="16">
        <f t="shared" si="0"/>
        <v>1500</v>
      </c>
      <c r="H19" s="3">
        <v>1</v>
      </c>
      <c r="I19" s="15">
        <v>3.77</v>
      </c>
      <c r="J19" s="20">
        <f t="shared" si="1"/>
        <v>3.77</v>
      </c>
      <c r="L19" s="3">
        <v>1</v>
      </c>
      <c r="M19" s="15">
        <v>4.5</v>
      </c>
      <c r="N19" s="20">
        <f t="shared" si="2"/>
        <v>4.5</v>
      </c>
      <c r="P19" s="6">
        <v>14</v>
      </c>
      <c r="Y19" t="s">
        <v>61</v>
      </c>
    </row>
    <row r="20" spans="2:25" x14ac:dyDescent="0.25">
      <c r="E20" s="3">
        <v>1</v>
      </c>
      <c r="F20" s="15">
        <v>1600</v>
      </c>
      <c r="G20" s="16">
        <f t="shared" si="0"/>
        <v>1600</v>
      </c>
      <c r="H20" s="3">
        <v>1</v>
      </c>
      <c r="I20" s="15">
        <v>3.45</v>
      </c>
      <c r="J20" s="20">
        <f t="shared" si="1"/>
        <v>3.45</v>
      </c>
      <c r="L20" s="3">
        <v>1</v>
      </c>
      <c r="M20" s="15">
        <v>3.5</v>
      </c>
      <c r="N20" s="20">
        <f t="shared" si="2"/>
        <v>3.5</v>
      </c>
      <c r="P20" s="6">
        <v>15</v>
      </c>
      <c r="Y20" t="s">
        <v>62</v>
      </c>
    </row>
    <row r="21" spans="2:25" x14ac:dyDescent="0.25">
      <c r="E21" s="3">
        <v>1</v>
      </c>
      <c r="F21" s="15">
        <v>1800</v>
      </c>
      <c r="G21" s="16">
        <f t="shared" si="0"/>
        <v>1800</v>
      </c>
      <c r="H21" s="3">
        <v>1</v>
      </c>
      <c r="I21" s="15">
        <v>2.5</v>
      </c>
      <c r="J21" s="20">
        <f t="shared" si="1"/>
        <v>2.5</v>
      </c>
      <c r="L21" s="3">
        <v>1</v>
      </c>
      <c r="M21" s="15">
        <v>3</v>
      </c>
      <c r="N21" s="20">
        <f t="shared" si="2"/>
        <v>3</v>
      </c>
      <c r="P21" s="6">
        <v>16</v>
      </c>
      <c r="Y21" t="s">
        <v>63</v>
      </c>
    </row>
    <row r="22" spans="2:25" x14ac:dyDescent="0.25">
      <c r="E22" s="3">
        <v>1</v>
      </c>
      <c r="F22" s="15">
        <v>3300</v>
      </c>
      <c r="G22" s="16">
        <f t="shared" si="0"/>
        <v>3300</v>
      </c>
      <c r="H22" s="3">
        <v>1</v>
      </c>
      <c r="I22" s="15">
        <v>3500</v>
      </c>
      <c r="J22" s="20">
        <f t="shared" si="1"/>
        <v>3500</v>
      </c>
      <c r="L22" s="3">
        <v>1</v>
      </c>
      <c r="M22" s="15">
        <v>3500</v>
      </c>
      <c r="N22" s="20">
        <f t="shared" si="2"/>
        <v>3500</v>
      </c>
      <c r="P22" s="6">
        <v>17</v>
      </c>
      <c r="Y22" t="s">
        <v>63</v>
      </c>
    </row>
    <row r="23" spans="2:25" x14ac:dyDescent="0.25">
      <c r="E23" s="3">
        <v>1</v>
      </c>
      <c r="F23" s="15">
        <v>6000</v>
      </c>
      <c r="G23" s="16">
        <f t="shared" si="0"/>
        <v>6000</v>
      </c>
      <c r="H23" s="3">
        <v>1</v>
      </c>
      <c r="I23" s="15">
        <v>5000</v>
      </c>
      <c r="J23" s="20">
        <f t="shared" si="1"/>
        <v>5000</v>
      </c>
      <c r="L23" s="3">
        <v>1</v>
      </c>
      <c r="M23" s="15">
        <v>5000</v>
      </c>
      <c r="N23" s="20">
        <f t="shared" si="2"/>
        <v>5000</v>
      </c>
      <c r="P23" s="6">
        <v>18</v>
      </c>
      <c r="Y23" t="s">
        <v>63</v>
      </c>
    </row>
    <row r="24" spans="2:25" x14ac:dyDescent="0.25">
      <c r="B24" s="19" t="s">
        <v>25</v>
      </c>
      <c r="C24" s="18">
        <v>0</v>
      </c>
      <c r="D24" s="7" t="s">
        <v>19</v>
      </c>
      <c r="E24" s="3">
        <v>1</v>
      </c>
      <c r="F24" s="15">
        <v>8000</v>
      </c>
      <c r="G24" s="16">
        <f t="shared" si="0"/>
        <v>8000</v>
      </c>
      <c r="H24" s="3">
        <v>1</v>
      </c>
      <c r="I24" s="15">
        <v>7000</v>
      </c>
      <c r="J24" s="20">
        <f t="shared" si="1"/>
        <v>7000</v>
      </c>
      <c r="L24" s="3">
        <v>1</v>
      </c>
      <c r="M24" s="15">
        <v>7000</v>
      </c>
      <c r="N24" s="20">
        <f t="shared" si="2"/>
        <v>7000</v>
      </c>
      <c r="P24" s="6">
        <v>19</v>
      </c>
      <c r="Y24" t="s">
        <v>64</v>
      </c>
    </row>
    <row r="25" spans="2:25" x14ac:dyDescent="0.25">
      <c r="D25" s="17">
        <f>SUM(G8:G36)</f>
        <v>38200</v>
      </c>
      <c r="E25" s="3"/>
      <c r="F25" s="15"/>
      <c r="G25" s="16">
        <f t="shared" si="0"/>
        <v>0</v>
      </c>
      <c r="H25" s="3"/>
      <c r="I25" s="15"/>
      <c r="J25" s="20">
        <f t="shared" si="1"/>
        <v>0</v>
      </c>
      <c r="K25" s="14" t="s">
        <v>7</v>
      </c>
      <c r="L25" s="3"/>
      <c r="M25" s="15"/>
      <c r="N25" s="20">
        <f t="shared" si="2"/>
        <v>0</v>
      </c>
      <c r="O25" s="14" t="s">
        <v>7</v>
      </c>
      <c r="P25" s="6">
        <v>20</v>
      </c>
      <c r="Y25" t="s">
        <v>64</v>
      </c>
    </row>
    <row r="26" spans="2:25" x14ac:dyDescent="0.25">
      <c r="D26" s="21">
        <v>0</v>
      </c>
      <c r="E26" s="3"/>
      <c r="F26" s="16"/>
      <c r="G26" s="16">
        <f t="shared" si="0"/>
        <v>0</v>
      </c>
      <c r="I26" s="15"/>
      <c r="J26" s="20">
        <f t="shared" si="1"/>
        <v>0</v>
      </c>
      <c r="K26" s="24">
        <f>SUM(J8:J36)</f>
        <v>54386.52</v>
      </c>
      <c r="M26" s="15"/>
      <c r="N26" s="20">
        <f t="shared" si="2"/>
        <v>0</v>
      </c>
      <c r="O26" s="24">
        <f>SUM(N8:N36)</f>
        <v>80556.5</v>
      </c>
      <c r="P26" s="6">
        <v>21</v>
      </c>
      <c r="Y26" t="s">
        <v>64</v>
      </c>
    </row>
    <row r="27" spans="2:25" x14ac:dyDescent="0.25">
      <c r="E27" s="3"/>
      <c r="F27" s="16"/>
      <c r="G27" s="16">
        <f t="shared" si="0"/>
        <v>0</v>
      </c>
      <c r="I27" s="15"/>
      <c r="J27" s="20">
        <f t="shared" si="1"/>
        <v>0</v>
      </c>
      <c r="M27" s="15"/>
      <c r="N27" s="20">
        <f t="shared" si="2"/>
        <v>0</v>
      </c>
      <c r="P27" s="6">
        <v>22</v>
      </c>
      <c r="Y27" t="s">
        <v>64</v>
      </c>
    </row>
    <row r="28" spans="2:25" x14ac:dyDescent="0.25">
      <c r="E28" s="3"/>
      <c r="F28" s="16"/>
      <c r="G28" s="16">
        <f t="shared" si="0"/>
        <v>0</v>
      </c>
      <c r="I28" s="15"/>
      <c r="J28" s="20">
        <f t="shared" si="1"/>
        <v>0</v>
      </c>
      <c r="K28" s="19" t="s">
        <v>53</v>
      </c>
      <c r="M28" s="15"/>
      <c r="N28" s="20">
        <f t="shared" si="2"/>
        <v>0</v>
      </c>
      <c r="O28" s="19" t="s">
        <v>53</v>
      </c>
      <c r="P28" s="6">
        <v>23</v>
      </c>
      <c r="Y28" t="s">
        <v>64</v>
      </c>
    </row>
    <row r="29" spans="2:25" x14ac:dyDescent="0.25">
      <c r="E29" s="3"/>
      <c r="F29" s="16"/>
      <c r="G29" s="16">
        <f t="shared" si="0"/>
        <v>0</v>
      </c>
      <c r="I29" s="15"/>
      <c r="J29" s="20">
        <f t="shared" si="1"/>
        <v>0</v>
      </c>
      <c r="M29" s="15"/>
      <c r="N29" s="20">
        <f t="shared" si="2"/>
        <v>0</v>
      </c>
      <c r="P29" s="6">
        <v>24</v>
      </c>
      <c r="Y29" t="s">
        <v>64</v>
      </c>
    </row>
    <row r="30" spans="2:25" x14ac:dyDescent="0.25">
      <c r="E30" s="3"/>
      <c r="F30" s="16"/>
      <c r="G30" s="16">
        <f t="shared" si="0"/>
        <v>0</v>
      </c>
      <c r="I30" s="15"/>
      <c r="J30" s="20">
        <f t="shared" si="1"/>
        <v>0</v>
      </c>
      <c r="K30" s="21"/>
      <c r="M30" s="15"/>
      <c r="N30" s="20">
        <f t="shared" si="2"/>
        <v>0</v>
      </c>
      <c r="O30" s="22"/>
      <c r="P30" s="6">
        <v>25</v>
      </c>
      <c r="Y30" t="s">
        <v>64</v>
      </c>
    </row>
    <row r="31" spans="2:25" x14ac:dyDescent="0.25">
      <c r="E31" s="3"/>
      <c r="F31" s="16"/>
      <c r="G31" s="16">
        <f t="shared" si="0"/>
        <v>0</v>
      </c>
      <c r="I31" s="15"/>
      <c r="J31" s="20">
        <f t="shared" si="1"/>
        <v>0</v>
      </c>
      <c r="M31" s="15"/>
      <c r="N31" s="20">
        <f t="shared" si="2"/>
        <v>0</v>
      </c>
      <c r="P31" s="6">
        <v>26</v>
      </c>
      <c r="Y31" t="s">
        <v>64</v>
      </c>
    </row>
    <row r="32" spans="2:25" x14ac:dyDescent="0.25">
      <c r="E32" s="3"/>
      <c r="F32" s="16"/>
      <c r="G32" s="16">
        <f t="shared" si="0"/>
        <v>0</v>
      </c>
      <c r="I32" s="15"/>
      <c r="J32" s="20">
        <f t="shared" si="1"/>
        <v>0</v>
      </c>
      <c r="M32" s="15"/>
      <c r="N32" s="20">
        <f t="shared" si="2"/>
        <v>0</v>
      </c>
      <c r="P32" s="6">
        <v>27</v>
      </c>
      <c r="Y32" t="s">
        <v>64</v>
      </c>
    </row>
    <row r="33" spans="5:25" x14ac:dyDescent="0.25">
      <c r="E33" s="3"/>
      <c r="F33" s="16"/>
      <c r="G33" s="16">
        <f t="shared" si="0"/>
        <v>0</v>
      </c>
      <c r="I33" s="15"/>
      <c r="J33" s="20">
        <f t="shared" si="1"/>
        <v>0</v>
      </c>
      <c r="M33" s="15"/>
      <c r="N33" s="20">
        <f t="shared" si="2"/>
        <v>0</v>
      </c>
      <c r="P33" s="6">
        <v>28</v>
      </c>
      <c r="Y33" t="s">
        <v>24</v>
      </c>
    </row>
    <row r="34" spans="5:25" x14ac:dyDescent="0.25">
      <c r="E34" s="3"/>
      <c r="F34" s="16"/>
      <c r="G34" s="16">
        <f t="shared" si="0"/>
        <v>0</v>
      </c>
      <c r="I34" s="15"/>
      <c r="J34" s="20">
        <f t="shared" si="1"/>
        <v>0</v>
      </c>
      <c r="M34" s="15"/>
      <c r="N34" s="20">
        <f t="shared" si="2"/>
        <v>0</v>
      </c>
      <c r="P34" s="6">
        <v>29</v>
      </c>
      <c r="Y34" t="s">
        <v>24</v>
      </c>
    </row>
    <row r="35" spans="5:25" x14ac:dyDescent="0.25">
      <c r="E35" s="3"/>
      <c r="F35" s="16"/>
      <c r="G35" s="16">
        <f t="shared" si="0"/>
        <v>0</v>
      </c>
      <c r="I35" s="15"/>
      <c r="J35" s="20">
        <f t="shared" si="1"/>
        <v>0</v>
      </c>
      <c r="M35" s="15"/>
      <c r="N35" s="20">
        <f t="shared" si="2"/>
        <v>0</v>
      </c>
    </row>
    <row r="36" spans="5:25" x14ac:dyDescent="0.25">
      <c r="E36" s="3"/>
      <c r="F36" s="16"/>
      <c r="G36" s="16">
        <f t="shared" si="0"/>
        <v>0</v>
      </c>
      <c r="I36" s="15"/>
      <c r="J36" s="20">
        <f t="shared" si="1"/>
        <v>0</v>
      </c>
      <c r="M36" s="15"/>
      <c r="N36" s="20">
        <f t="shared" si="2"/>
        <v>0</v>
      </c>
    </row>
    <row r="40" spans="5:25" x14ac:dyDescent="0.25">
      <c r="H40" s="46" t="s">
        <v>86</v>
      </c>
      <c r="I40" s="47"/>
      <c r="J40" s="47"/>
      <c r="L40" s="48" t="s">
        <v>92</v>
      </c>
      <c r="M40" s="49"/>
      <c r="N40" s="49"/>
    </row>
    <row r="41" spans="5:25" x14ac:dyDescent="0.25">
      <c r="H41" s="5" t="s">
        <v>23</v>
      </c>
      <c r="I41" s="5" t="s">
        <v>87</v>
      </c>
      <c r="J41" s="4"/>
      <c r="L41" s="1" t="s">
        <v>23</v>
      </c>
      <c r="M41" s="2" t="s">
        <v>93</v>
      </c>
    </row>
    <row r="42" spans="5:25" x14ac:dyDescent="0.25">
      <c r="H42" s="5" t="s">
        <v>26</v>
      </c>
      <c r="I42" s="5" t="s">
        <v>89</v>
      </c>
      <c r="J42" s="4"/>
      <c r="L42" s="5" t="s">
        <v>26</v>
      </c>
      <c r="M42" s="5" t="s">
        <v>94</v>
      </c>
      <c r="N42" s="4"/>
    </row>
    <row r="43" spans="5:25" x14ac:dyDescent="0.25">
      <c r="H43" s="5"/>
      <c r="I43" s="4"/>
      <c r="J43" s="4"/>
      <c r="L43" s="5"/>
      <c r="M43" s="4"/>
      <c r="N43" s="4"/>
    </row>
    <row r="44" spans="5:25" x14ac:dyDescent="0.25">
      <c r="H44" s="50" t="s">
        <v>90</v>
      </c>
      <c r="I44" s="50"/>
      <c r="J44" s="50"/>
      <c r="L44" s="50" t="s">
        <v>91</v>
      </c>
      <c r="M44" s="50"/>
      <c r="N44" s="50"/>
    </row>
    <row r="45" spans="5:25" x14ac:dyDescent="0.25">
      <c r="H45" s="9" t="s">
        <v>16</v>
      </c>
      <c r="I45" s="9" t="s">
        <v>17</v>
      </c>
      <c r="J45" s="9" t="s">
        <v>18</v>
      </c>
      <c r="L45" s="9" t="s">
        <v>16</v>
      </c>
      <c r="M45" s="9" t="s">
        <v>17</v>
      </c>
      <c r="N45" s="9" t="s">
        <v>18</v>
      </c>
    </row>
    <row r="46" spans="5:25" x14ac:dyDescent="0.25">
      <c r="H46" s="3">
        <v>1</v>
      </c>
      <c r="I46" s="15">
        <v>7500</v>
      </c>
      <c r="J46" s="20">
        <f>I46*H46</f>
        <v>7500</v>
      </c>
      <c r="L46" s="3">
        <v>1</v>
      </c>
      <c r="M46" s="15">
        <v>10950</v>
      </c>
      <c r="N46" s="20">
        <f>M46*L46</f>
        <v>10950</v>
      </c>
    </row>
    <row r="47" spans="5:25" x14ac:dyDescent="0.25">
      <c r="H47" s="3">
        <v>1</v>
      </c>
      <c r="I47" s="15">
        <v>12500</v>
      </c>
      <c r="J47" s="20">
        <f>I47*H47</f>
        <v>12500</v>
      </c>
      <c r="L47" s="3">
        <v>1</v>
      </c>
      <c r="M47" s="15">
        <v>18250</v>
      </c>
      <c r="N47" s="20">
        <f>M47*L47</f>
        <v>18250</v>
      </c>
    </row>
    <row r="48" spans="5:25" x14ac:dyDescent="0.25">
      <c r="H48" s="3">
        <v>1</v>
      </c>
      <c r="I48" s="15">
        <v>11500</v>
      </c>
      <c r="J48" s="20">
        <f t="shared" ref="J48:J74" si="3">I48*H48</f>
        <v>11500</v>
      </c>
      <c r="L48" s="3">
        <v>1</v>
      </c>
      <c r="M48" s="15">
        <v>15250</v>
      </c>
      <c r="N48" s="20">
        <f t="shared" ref="N48:N72" si="4">M48*L48</f>
        <v>15250</v>
      </c>
    </row>
    <row r="49" spans="2:15" x14ac:dyDescent="0.25">
      <c r="H49" s="3">
        <v>1</v>
      </c>
      <c r="I49" s="15">
        <v>12500</v>
      </c>
      <c r="J49" s="20">
        <f t="shared" si="3"/>
        <v>12500</v>
      </c>
      <c r="L49" s="3">
        <v>1</v>
      </c>
      <c r="M49" s="15">
        <v>10550</v>
      </c>
      <c r="N49" s="20">
        <f t="shared" si="4"/>
        <v>10550</v>
      </c>
    </row>
    <row r="50" spans="2:15" x14ac:dyDescent="0.25">
      <c r="B50" t="s">
        <v>55</v>
      </c>
      <c r="C50" t="s">
        <v>56</v>
      </c>
      <c r="D50" t="s">
        <v>57</v>
      </c>
      <c r="E50" t="s">
        <v>58</v>
      </c>
      <c r="H50" s="3">
        <v>1</v>
      </c>
      <c r="I50" s="15">
        <v>15000</v>
      </c>
      <c r="J50" s="20">
        <f t="shared" si="3"/>
        <v>15000</v>
      </c>
      <c r="L50" s="3">
        <v>1</v>
      </c>
      <c r="M50" s="15">
        <v>18000</v>
      </c>
      <c r="N50" s="20">
        <f t="shared" si="4"/>
        <v>18000</v>
      </c>
    </row>
    <row r="51" spans="2:15" x14ac:dyDescent="0.25">
      <c r="B51" t="s">
        <v>77</v>
      </c>
      <c r="C51" s="1" t="s">
        <v>76</v>
      </c>
      <c r="D51">
        <v>38200</v>
      </c>
      <c r="E51" t="s">
        <v>59</v>
      </c>
      <c r="H51" s="3">
        <v>1</v>
      </c>
      <c r="I51" s="15">
        <v>25350</v>
      </c>
      <c r="J51" s="20">
        <f t="shared" si="3"/>
        <v>25350</v>
      </c>
      <c r="L51" s="3">
        <v>1</v>
      </c>
      <c r="M51" s="15">
        <v>25550</v>
      </c>
      <c r="N51" s="20">
        <f t="shared" si="4"/>
        <v>25550</v>
      </c>
    </row>
    <row r="52" spans="2:15" x14ac:dyDescent="0.25">
      <c r="B52" s="1" t="s">
        <v>80</v>
      </c>
      <c r="C52" s="1" t="s">
        <v>79</v>
      </c>
      <c r="D52">
        <v>54387</v>
      </c>
      <c r="E52" s="1" t="s">
        <v>59</v>
      </c>
      <c r="H52" s="3">
        <v>1</v>
      </c>
      <c r="I52" s="15">
        <v>14500</v>
      </c>
      <c r="J52" s="20">
        <f t="shared" si="3"/>
        <v>14500</v>
      </c>
      <c r="L52" s="3">
        <v>1</v>
      </c>
      <c r="M52" s="15">
        <v>18000</v>
      </c>
      <c r="N52" s="20">
        <f t="shared" si="4"/>
        <v>18000</v>
      </c>
    </row>
    <row r="53" spans="2:15" x14ac:dyDescent="0.25">
      <c r="B53" s="1" t="s">
        <v>85</v>
      </c>
      <c r="C53" s="1" t="s">
        <v>83</v>
      </c>
      <c r="D53">
        <v>80557</v>
      </c>
      <c r="E53" s="1" t="s">
        <v>59</v>
      </c>
      <c r="H53" s="3">
        <v>1</v>
      </c>
      <c r="I53" s="15">
        <v>400</v>
      </c>
      <c r="J53" s="20">
        <f t="shared" si="3"/>
        <v>400</v>
      </c>
      <c r="L53" s="3">
        <v>1</v>
      </c>
      <c r="M53" s="15">
        <v>500</v>
      </c>
      <c r="N53" s="20">
        <f t="shared" si="4"/>
        <v>500</v>
      </c>
    </row>
    <row r="54" spans="2:15" x14ac:dyDescent="0.25">
      <c r="B54" s="1" t="s">
        <v>88</v>
      </c>
      <c r="C54" s="1" t="s">
        <v>86</v>
      </c>
      <c r="D54">
        <v>132000</v>
      </c>
      <c r="E54" s="1" t="s">
        <v>59</v>
      </c>
      <c r="H54" s="3">
        <v>1</v>
      </c>
      <c r="I54" s="15">
        <v>700</v>
      </c>
      <c r="J54" s="20">
        <f t="shared" si="3"/>
        <v>700</v>
      </c>
      <c r="L54" s="3">
        <v>1</v>
      </c>
      <c r="M54" s="15">
        <v>750</v>
      </c>
      <c r="N54" s="20">
        <f t="shared" si="4"/>
        <v>750</v>
      </c>
    </row>
    <row r="55" spans="2:15" x14ac:dyDescent="0.25">
      <c r="B55" s="1" t="s">
        <v>87</v>
      </c>
      <c r="C55" s="1" t="s">
        <v>92</v>
      </c>
      <c r="D55">
        <v>156150</v>
      </c>
      <c r="E55" s="1" t="s">
        <v>59</v>
      </c>
      <c r="H55" s="3">
        <v>1</v>
      </c>
      <c r="I55" s="15">
        <v>1050</v>
      </c>
      <c r="J55" s="20">
        <f t="shared" si="3"/>
        <v>1050</v>
      </c>
      <c r="L55" s="3">
        <v>1</v>
      </c>
      <c r="M55" s="15">
        <v>1000</v>
      </c>
      <c r="N55" s="20">
        <f t="shared" si="4"/>
        <v>1000</v>
      </c>
    </row>
    <row r="56" spans="2:15" x14ac:dyDescent="0.25">
      <c r="H56" s="3">
        <v>1</v>
      </c>
      <c r="I56" s="15">
        <v>1450</v>
      </c>
      <c r="J56" s="20">
        <f t="shared" si="3"/>
        <v>1450</v>
      </c>
      <c r="L56" s="3">
        <v>1</v>
      </c>
      <c r="M56" s="15">
        <v>1750</v>
      </c>
      <c r="N56" s="20">
        <f t="shared" si="4"/>
        <v>1750</v>
      </c>
    </row>
    <row r="57" spans="2:15" x14ac:dyDescent="0.25">
      <c r="H57" s="3">
        <v>1</v>
      </c>
      <c r="I57" s="15">
        <v>1950</v>
      </c>
      <c r="J57" s="20">
        <f t="shared" si="3"/>
        <v>1950</v>
      </c>
      <c r="L57" s="3">
        <v>1</v>
      </c>
      <c r="M57" s="15">
        <v>2000</v>
      </c>
      <c r="N57" s="20">
        <f t="shared" si="4"/>
        <v>2000</v>
      </c>
    </row>
    <row r="58" spans="2:15" x14ac:dyDescent="0.25">
      <c r="H58" s="3">
        <v>1</v>
      </c>
      <c r="I58" s="15">
        <v>2450</v>
      </c>
      <c r="J58" s="20">
        <f t="shared" si="3"/>
        <v>2450</v>
      </c>
      <c r="L58" s="3">
        <v>1</v>
      </c>
      <c r="M58" s="15">
        <v>2750</v>
      </c>
      <c r="N58" s="20">
        <f t="shared" si="4"/>
        <v>2750</v>
      </c>
    </row>
    <row r="59" spans="2:15" x14ac:dyDescent="0.25">
      <c r="H59" s="3">
        <v>1</v>
      </c>
      <c r="I59" s="15">
        <v>3750</v>
      </c>
      <c r="J59" s="20">
        <f t="shared" si="3"/>
        <v>3750</v>
      </c>
      <c r="L59" s="3">
        <v>1</v>
      </c>
      <c r="M59" s="15">
        <v>3750</v>
      </c>
      <c r="N59" s="20">
        <f t="shared" si="4"/>
        <v>3750</v>
      </c>
    </row>
    <row r="60" spans="2:15" x14ac:dyDescent="0.25">
      <c r="H60" s="3">
        <v>1</v>
      </c>
      <c r="I60" s="15">
        <v>5200</v>
      </c>
      <c r="J60" s="20">
        <f t="shared" si="3"/>
        <v>5200</v>
      </c>
      <c r="L60" s="3">
        <v>1</v>
      </c>
      <c r="M60" s="15">
        <v>5700</v>
      </c>
      <c r="N60" s="20">
        <f t="shared" si="4"/>
        <v>5700</v>
      </c>
    </row>
    <row r="61" spans="2:15" x14ac:dyDescent="0.25">
      <c r="H61" s="3">
        <v>1</v>
      </c>
      <c r="I61" s="15">
        <v>7700</v>
      </c>
      <c r="J61" s="20">
        <f t="shared" si="3"/>
        <v>7700</v>
      </c>
      <c r="L61" s="3">
        <v>1</v>
      </c>
      <c r="M61" s="15">
        <v>9000</v>
      </c>
      <c r="N61" s="20">
        <f t="shared" si="4"/>
        <v>9000</v>
      </c>
    </row>
    <row r="62" spans="2:15" x14ac:dyDescent="0.25">
      <c r="H62" s="3">
        <v>1</v>
      </c>
      <c r="I62" s="15">
        <v>8000</v>
      </c>
      <c r="J62" s="20">
        <f t="shared" si="3"/>
        <v>8000</v>
      </c>
      <c r="L62" s="3">
        <v>1</v>
      </c>
      <c r="M62" s="15">
        <v>12400</v>
      </c>
      <c r="N62" s="20">
        <f t="shared" si="4"/>
        <v>12400</v>
      </c>
    </row>
    <row r="63" spans="2:15" x14ac:dyDescent="0.25">
      <c r="H63" s="3"/>
      <c r="I63" s="15"/>
      <c r="J63" s="20">
        <f t="shared" si="3"/>
        <v>0</v>
      </c>
      <c r="K63" s="14" t="s">
        <v>7</v>
      </c>
      <c r="L63" s="3"/>
      <c r="M63" s="15"/>
      <c r="N63" s="20">
        <f t="shared" si="4"/>
        <v>0</v>
      </c>
      <c r="O63" s="14" t="s">
        <v>7</v>
      </c>
    </row>
    <row r="64" spans="2:15" x14ac:dyDescent="0.25">
      <c r="I64" s="15"/>
      <c r="J64" s="20">
        <f t="shared" si="3"/>
        <v>0</v>
      </c>
      <c r="K64" s="17">
        <f>SUM(J46:J74)</f>
        <v>131500</v>
      </c>
      <c r="M64" s="15"/>
      <c r="N64" s="20">
        <f t="shared" si="4"/>
        <v>0</v>
      </c>
      <c r="O64" s="17">
        <f>SUM(N46:N72)</f>
        <v>156150</v>
      </c>
    </row>
    <row r="65" spans="9:15" x14ac:dyDescent="0.25">
      <c r="I65" s="15"/>
      <c r="J65" s="20">
        <f t="shared" si="3"/>
        <v>0</v>
      </c>
      <c r="M65" s="15"/>
      <c r="N65" s="20">
        <f t="shared" si="4"/>
        <v>0</v>
      </c>
    </row>
    <row r="66" spans="9:15" x14ac:dyDescent="0.25">
      <c r="I66" s="15"/>
      <c r="J66" s="20">
        <f t="shared" si="3"/>
        <v>0</v>
      </c>
      <c r="K66" s="19" t="s">
        <v>54</v>
      </c>
      <c r="M66" s="15"/>
      <c r="N66" s="20">
        <f t="shared" si="4"/>
        <v>0</v>
      </c>
      <c r="O66" s="19" t="s">
        <v>54</v>
      </c>
    </row>
    <row r="67" spans="9:15" x14ac:dyDescent="0.25">
      <c r="I67" s="15"/>
      <c r="J67" s="20">
        <f t="shared" si="3"/>
        <v>0</v>
      </c>
      <c r="K67">
        <v>2500</v>
      </c>
      <c r="M67" s="15"/>
      <c r="N67" s="20">
        <f t="shared" si="4"/>
        <v>0</v>
      </c>
      <c r="O67">
        <v>6150</v>
      </c>
    </row>
    <row r="68" spans="9:15" x14ac:dyDescent="0.25">
      <c r="I68" s="15"/>
      <c r="J68" s="20">
        <f t="shared" si="3"/>
        <v>0</v>
      </c>
      <c r="K68" s="21">
        <f>K64-K67</f>
        <v>129000</v>
      </c>
      <c r="M68" s="15"/>
      <c r="N68" s="20">
        <f t="shared" si="4"/>
        <v>0</v>
      </c>
      <c r="O68" s="21">
        <f>O64-O67</f>
        <v>150000</v>
      </c>
    </row>
    <row r="69" spans="9:15" x14ac:dyDescent="0.25">
      <c r="I69" s="15"/>
      <c r="J69" s="20">
        <f t="shared" si="3"/>
        <v>0</v>
      </c>
      <c r="M69" s="15"/>
      <c r="N69" s="20">
        <f t="shared" si="4"/>
        <v>0</v>
      </c>
    </row>
    <row r="70" spans="9:15" x14ac:dyDescent="0.25">
      <c r="I70" s="15"/>
      <c r="J70" s="20">
        <f t="shared" si="3"/>
        <v>0</v>
      </c>
      <c r="M70" s="15"/>
      <c r="N70" s="20">
        <f t="shared" si="4"/>
        <v>0</v>
      </c>
    </row>
    <row r="71" spans="9:15" x14ac:dyDescent="0.25">
      <c r="I71" s="15"/>
      <c r="J71" s="20">
        <f t="shared" si="3"/>
        <v>0</v>
      </c>
      <c r="M71" s="15"/>
      <c r="N71" s="20">
        <f t="shared" si="4"/>
        <v>0</v>
      </c>
    </row>
    <row r="72" spans="9:15" x14ac:dyDescent="0.25">
      <c r="I72" s="15"/>
      <c r="J72" s="20">
        <f t="shared" si="3"/>
        <v>0</v>
      </c>
      <c r="M72" s="15"/>
      <c r="N72" s="20">
        <f t="shared" si="4"/>
        <v>0</v>
      </c>
    </row>
    <row r="73" spans="9:15" x14ac:dyDescent="0.25">
      <c r="I73" s="15"/>
      <c r="J73" s="20">
        <f t="shared" si="3"/>
        <v>0</v>
      </c>
      <c r="N73" s="20"/>
    </row>
    <row r="74" spans="9:15" x14ac:dyDescent="0.25">
      <c r="I74" s="15"/>
      <c r="J74" s="20">
        <f t="shared" si="3"/>
        <v>0</v>
      </c>
      <c r="N74" s="20"/>
    </row>
  </sheetData>
  <sortState xmlns:xlrd2="http://schemas.microsoft.com/office/spreadsheetml/2017/richdata2" ref="B51:F55">
    <sortCondition ref="D51:D55"/>
  </sortState>
  <mergeCells count="11">
    <mergeCell ref="E2:G2"/>
    <mergeCell ref="H2:J2"/>
    <mergeCell ref="P5:Q5"/>
    <mergeCell ref="L6:N6"/>
    <mergeCell ref="L2:N2"/>
    <mergeCell ref="H40:J40"/>
    <mergeCell ref="L40:N40"/>
    <mergeCell ref="H44:J44"/>
    <mergeCell ref="L44:N44"/>
    <mergeCell ref="E6:G6"/>
    <mergeCell ref="H6:J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466AD-E2F1-4F53-9C9C-7D853A96DF49}">
  <dimension ref="A1:P13"/>
  <sheetViews>
    <sheetView showGridLines="0" tabSelected="1" zoomScale="54" zoomScaleNormal="54" workbookViewId="0">
      <selection activeCell="J12" sqref="J12:L12"/>
    </sheetView>
  </sheetViews>
  <sheetFormatPr defaultRowHeight="12.5" x14ac:dyDescent="0.25"/>
  <cols>
    <col min="1" max="1" width="8.54296875" customWidth="1"/>
    <col min="2" max="2" width="25.1796875" customWidth="1"/>
    <col min="3" max="3" width="51.7265625" customWidth="1"/>
    <col min="4" max="4" width="40.453125" customWidth="1"/>
    <col min="5" max="5" width="16.54296875" customWidth="1"/>
    <col min="6" max="6" width="26.54296875" customWidth="1"/>
    <col min="7" max="7" width="20.453125" customWidth="1"/>
    <col min="8" max="8" width="22.26953125" customWidth="1"/>
    <col min="9" max="9" width="23.453125" customWidth="1"/>
    <col min="10" max="10" width="16.54296875" customWidth="1"/>
    <col min="11" max="11" width="17" customWidth="1"/>
    <col min="12" max="12" width="18.26953125" customWidth="1"/>
    <col min="14" max="14" width="47.36328125" customWidth="1"/>
  </cols>
  <sheetData>
    <row r="1" spans="1:16" ht="69.75" customHeight="1" x14ac:dyDescent="0.25">
      <c r="B1" s="39" t="s">
        <v>97</v>
      </c>
      <c r="C1" s="40">
        <v>0.4</v>
      </c>
      <c r="D1" s="68" t="s">
        <v>115</v>
      </c>
      <c r="E1" s="68"/>
      <c r="F1" s="68"/>
      <c r="G1" s="68"/>
      <c r="H1" s="68"/>
      <c r="I1" s="68"/>
      <c r="J1" s="68"/>
      <c r="K1" s="68"/>
      <c r="L1" s="68"/>
      <c r="M1" s="36"/>
      <c r="N1" s="36"/>
      <c r="O1" s="36"/>
      <c r="P1" s="36"/>
    </row>
    <row r="2" spans="1:16" ht="52.5" customHeight="1" x14ac:dyDescent="0.25">
      <c r="B2" s="39" t="s">
        <v>98</v>
      </c>
      <c r="C2" s="40">
        <v>0.6</v>
      </c>
      <c r="D2" s="68"/>
      <c r="E2" s="68"/>
      <c r="F2" s="68"/>
      <c r="G2" s="68"/>
      <c r="H2" s="68"/>
      <c r="I2" s="68"/>
      <c r="J2" s="68"/>
      <c r="K2" s="68"/>
      <c r="L2" s="68"/>
    </row>
    <row r="3" spans="1:16" ht="74.25" customHeight="1" x14ac:dyDescent="0.25">
      <c r="A3" s="26"/>
      <c r="B3" s="67" t="s">
        <v>120</v>
      </c>
      <c r="C3" s="67"/>
      <c r="D3" s="67"/>
      <c r="E3" s="67"/>
      <c r="F3" s="67"/>
      <c r="G3" s="67"/>
      <c r="H3" s="67"/>
      <c r="I3" s="67"/>
      <c r="J3" s="67"/>
      <c r="K3" s="67"/>
      <c r="L3" s="67"/>
    </row>
    <row r="4" spans="1:16" ht="130.5" customHeight="1" x14ac:dyDescent="0.25">
      <c r="A4" s="27"/>
      <c r="B4" s="41" t="s">
        <v>99</v>
      </c>
      <c r="C4" s="41" t="s">
        <v>100</v>
      </c>
      <c r="D4" s="41" t="s">
        <v>101</v>
      </c>
      <c r="E4" s="41" t="s">
        <v>102</v>
      </c>
      <c r="F4" s="41">
        <v>0</v>
      </c>
      <c r="G4" s="41">
        <v>50</v>
      </c>
      <c r="H4" s="41">
        <v>75</v>
      </c>
      <c r="I4" s="41">
        <v>100</v>
      </c>
      <c r="J4" s="42" t="s">
        <v>103</v>
      </c>
      <c r="K4" s="42" t="s">
        <v>104</v>
      </c>
      <c r="L4" s="42" t="s">
        <v>105</v>
      </c>
    </row>
    <row r="5" spans="1:16" ht="220.5" customHeight="1" x14ac:dyDescent="0.25">
      <c r="A5" s="27"/>
      <c r="B5" s="43" t="s">
        <v>106</v>
      </c>
      <c r="C5" s="38" t="s">
        <v>134</v>
      </c>
      <c r="D5" s="28" t="s">
        <v>135</v>
      </c>
      <c r="E5" s="29">
        <v>0.15</v>
      </c>
      <c r="F5" s="30" t="s">
        <v>116</v>
      </c>
      <c r="G5" s="38" t="s">
        <v>117</v>
      </c>
      <c r="H5" s="38" t="s">
        <v>118</v>
      </c>
      <c r="I5" s="38" t="s">
        <v>119</v>
      </c>
      <c r="J5" s="31">
        <f>E5*G4</f>
        <v>7.5</v>
      </c>
      <c r="K5" s="31">
        <f>E5*H4</f>
        <v>11.25</v>
      </c>
      <c r="L5" s="31">
        <f>E5*I4</f>
        <v>15</v>
      </c>
      <c r="N5" s="37"/>
    </row>
    <row r="6" spans="1:16" ht="167.5" customHeight="1" x14ac:dyDescent="0.25">
      <c r="A6" s="27"/>
      <c r="B6" s="44" t="s">
        <v>107</v>
      </c>
      <c r="C6" s="45" t="s">
        <v>128</v>
      </c>
      <c r="D6" s="45" t="s">
        <v>127</v>
      </c>
      <c r="E6" s="32">
        <v>0.15</v>
      </c>
      <c r="F6" s="30" t="s">
        <v>129</v>
      </c>
      <c r="G6" s="35" t="s">
        <v>124</v>
      </c>
      <c r="H6" s="34" t="s">
        <v>125</v>
      </c>
      <c r="I6" s="34" t="s">
        <v>126</v>
      </c>
      <c r="J6" s="31">
        <f>E6*G4</f>
        <v>7.5</v>
      </c>
      <c r="K6" s="31">
        <f>E6*H4</f>
        <v>11.25</v>
      </c>
      <c r="L6" s="31">
        <f>E6*I4</f>
        <v>15</v>
      </c>
    </row>
    <row r="7" spans="1:16" ht="135" customHeight="1" x14ac:dyDescent="0.25">
      <c r="A7" s="27"/>
      <c r="B7" s="44" t="s">
        <v>113</v>
      </c>
      <c r="C7" s="28" t="s">
        <v>114</v>
      </c>
      <c r="D7" s="28" t="s">
        <v>108</v>
      </c>
      <c r="E7" s="32">
        <v>0.1</v>
      </c>
      <c r="F7" s="30" t="s">
        <v>133</v>
      </c>
      <c r="G7" s="35" t="s">
        <v>132</v>
      </c>
      <c r="H7" s="34" t="s">
        <v>131</v>
      </c>
      <c r="I7" s="34" t="s">
        <v>130</v>
      </c>
      <c r="J7" s="31">
        <f>E7*G4</f>
        <v>5</v>
      </c>
      <c r="K7" s="31">
        <f>E7*H4</f>
        <v>7.5</v>
      </c>
      <c r="L7" s="31">
        <f>E7*I4</f>
        <v>10</v>
      </c>
    </row>
    <row r="8" spans="1:16" ht="159" customHeight="1" x14ac:dyDescent="0.25">
      <c r="A8" s="27"/>
      <c r="B8" s="70" t="s">
        <v>109</v>
      </c>
      <c r="C8" s="69" t="s">
        <v>122</v>
      </c>
      <c r="D8" s="69" t="s">
        <v>112</v>
      </c>
      <c r="E8" s="71">
        <v>0.6</v>
      </c>
      <c r="F8" s="72" t="s">
        <v>123</v>
      </c>
      <c r="G8" s="72"/>
      <c r="H8" s="72"/>
      <c r="I8" s="72"/>
      <c r="J8" s="72"/>
      <c r="K8" s="72"/>
      <c r="L8" s="72"/>
    </row>
    <row r="9" spans="1:16" x14ac:dyDescent="0.25">
      <c r="A9" s="27"/>
      <c r="B9" s="70"/>
      <c r="C9" s="69"/>
      <c r="D9" s="69"/>
      <c r="E9" s="71"/>
      <c r="F9" s="72"/>
      <c r="G9" s="72"/>
      <c r="H9" s="72"/>
      <c r="I9" s="72"/>
      <c r="J9" s="72"/>
      <c r="K9" s="72"/>
      <c r="L9" s="72"/>
    </row>
    <row r="10" spans="1:16" ht="75" customHeight="1" thickBot="1" x14ac:dyDescent="0.3">
      <c r="A10" s="27"/>
      <c r="B10" s="58" t="s">
        <v>111</v>
      </c>
      <c r="C10" s="59"/>
      <c r="D10" s="59"/>
      <c r="E10" s="59"/>
      <c r="F10" s="59"/>
      <c r="G10" s="59"/>
      <c r="H10" s="59"/>
      <c r="I10" s="60"/>
      <c r="J10" s="54">
        <v>0.4</v>
      </c>
      <c r="K10" s="55"/>
      <c r="L10" s="55"/>
    </row>
    <row r="11" spans="1:16" ht="75" customHeight="1" thickBot="1" x14ac:dyDescent="0.3">
      <c r="A11" s="27"/>
      <c r="B11" s="61" t="s">
        <v>121</v>
      </c>
      <c r="C11" s="62"/>
      <c r="D11" s="62"/>
      <c r="E11" s="62"/>
      <c r="F11" s="62"/>
      <c r="G11" s="62"/>
      <c r="H11" s="62"/>
      <c r="I11" s="63"/>
      <c r="J11" s="56">
        <v>0.6</v>
      </c>
      <c r="K11" s="57"/>
      <c r="L11" s="57"/>
    </row>
    <row r="12" spans="1:16" ht="54" customHeight="1" thickBot="1" x14ac:dyDescent="0.3">
      <c r="A12" s="33"/>
      <c r="B12" s="64" t="s">
        <v>110</v>
      </c>
      <c r="C12" s="65"/>
      <c r="D12" s="65"/>
      <c r="E12" s="65"/>
      <c r="F12" s="65"/>
      <c r="G12" s="65"/>
      <c r="H12" s="65"/>
      <c r="I12" s="66"/>
      <c r="J12" s="53">
        <f>J10+J11</f>
        <v>1</v>
      </c>
      <c r="K12" s="53"/>
      <c r="L12" s="53"/>
    </row>
    <row r="13" spans="1:16" x14ac:dyDescent="0.25">
      <c r="J13" s="25"/>
      <c r="K13" s="25"/>
      <c r="L13" s="25"/>
    </row>
  </sheetData>
  <mergeCells count="13">
    <mergeCell ref="B3:L3"/>
    <mergeCell ref="D1:L2"/>
    <mergeCell ref="C8:C9"/>
    <mergeCell ref="B8:B9"/>
    <mergeCell ref="E8:E9"/>
    <mergeCell ref="D8:D9"/>
    <mergeCell ref="F8:L9"/>
    <mergeCell ref="J12:L12"/>
    <mergeCell ref="J10:L10"/>
    <mergeCell ref="J11:L11"/>
    <mergeCell ref="B10:I10"/>
    <mergeCell ref="B11:I11"/>
    <mergeCell ref="B12:I12"/>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D4:I7"/>
  <sheetViews>
    <sheetView workbookViewId="0">
      <selection activeCell="H11" sqref="H11"/>
    </sheetView>
  </sheetViews>
  <sheetFormatPr defaultRowHeight="12.5" x14ac:dyDescent="0.25"/>
  <sheetData>
    <row r="4" spans="4:9" x14ac:dyDescent="0.25">
      <c r="D4" s="1" t="s">
        <v>1</v>
      </c>
      <c r="F4" s="1" t="s">
        <v>3</v>
      </c>
      <c r="I4" s="1" t="s">
        <v>6</v>
      </c>
    </row>
    <row r="5" spans="4:9" x14ac:dyDescent="0.25">
      <c r="D5" s="1" t="s">
        <v>2</v>
      </c>
      <c r="F5" s="1" t="s">
        <v>4</v>
      </c>
      <c r="I5" s="1" t="s">
        <v>2</v>
      </c>
    </row>
    <row r="6" spans="4:9" x14ac:dyDescent="0.25">
      <c r="F6" s="1" t="s">
        <v>5</v>
      </c>
      <c r="I6" s="1" t="s">
        <v>0</v>
      </c>
    </row>
    <row r="7" spans="4:9" x14ac:dyDescent="0.25">
      <c r="F7" s="1" t="s">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C59DA4796F4A44BD71FBA3A230EF95" ma:contentTypeVersion="14" ma:contentTypeDescription="Create a new document." ma:contentTypeScope="" ma:versionID="5808caee9262fc7ffd8d2a50e959cef7">
  <xsd:schema xmlns:xsd="http://www.w3.org/2001/XMLSchema" xmlns:xs="http://www.w3.org/2001/XMLSchema" xmlns:p="http://schemas.microsoft.com/office/2006/metadata/properties" xmlns:ns2="50db13ae-70f5-453a-8e76-1326059967a9" xmlns:ns3="898bf4a8-92ac-4f2a-8b84-3821c8b69333" targetNamespace="http://schemas.microsoft.com/office/2006/metadata/properties" ma:root="true" ma:fieldsID="8e10a1e75585be95d1b1601240a1566a" ns2:_="" ns3:_="">
    <xsd:import namespace="50db13ae-70f5-453a-8e76-1326059967a9"/>
    <xsd:import namespace="898bf4a8-92ac-4f2a-8b84-3821c8b69333"/>
    <xsd:element name="properties">
      <xsd:complexType>
        <xsd:sequence>
          <xsd:element name="documentManagement">
            <xsd:complexType>
              <xsd:all>
                <xsd:element ref="ns2:Description0" minOccurs="0"/>
                <xsd:element ref="ns3:SharedWithUsers" minOccurs="0"/>
                <xsd:element ref="ns3:SharedWithDetails" minOccurs="0"/>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db13ae-70f5-453a-8e76-1326059967a9" elementFormDefault="qualified">
    <xsd:import namespace="http://schemas.microsoft.com/office/2006/documentManagement/types"/>
    <xsd:import namespace="http://schemas.microsoft.com/office/infopath/2007/PartnerControls"/>
    <xsd:element name="Description0" ma:index="8" nillable="true" ma:displayName="Description" ma:internalName="Description0">
      <xsd:simpleType>
        <xsd:restriction base="dms:Text">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escription0 xmlns="50db13ae-70f5-453a-8e76-1326059967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F59E1F-CED3-428F-970D-156833CCD8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db13ae-70f5-453a-8e76-1326059967a9"/>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6AA081-68A2-4D66-9B4D-BF1CDB7523B8}">
  <ds:schemaRefs>
    <ds:schemaRef ds:uri="http://schemas.microsoft.com/office/2006/documentManagement/types"/>
    <ds:schemaRef ds:uri="898bf4a8-92ac-4f2a-8b84-3821c8b69333"/>
    <ds:schemaRef ds:uri="http://schemas.microsoft.com/office/2006/metadata/properties"/>
    <ds:schemaRef ds:uri="http://www.w3.org/XML/1998/namespace"/>
    <ds:schemaRef ds:uri="http://purl.org/dc/elements/1.1/"/>
    <ds:schemaRef ds:uri="http://purl.org/dc/dcmitype/"/>
    <ds:schemaRef ds:uri="http://schemas.microsoft.com/office/infopath/2007/PartnerControls"/>
    <ds:schemaRef ds:uri="http://schemas.openxmlformats.org/package/2006/metadata/core-properties"/>
    <ds:schemaRef ds:uri="50db13ae-70f5-453a-8e76-1326059967a9"/>
    <ds:schemaRef ds:uri="http://purl.org/dc/terms/"/>
  </ds:schemaRefs>
</ds:datastoreItem>
</file>

<file path=customXml/itemProps3.xml><?xml version="1.0" encoding="utf-8"?>
<ds:datastoreItem xmlns:ds="http://schemas.openxmlformats.org/officeDocument/2006/customXml" ds:itemID="{3FDD017A-BE6B-4EF5-B19D-8B870A48D5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Sheet5</vt:lpstr>
      <vt:lpstr>Sheet2</vt:lpstr>
      <vt:lpstr>Stationary Items</vt:lpstr>
      <vt:lpstr>Sheet1</vt:lpstr>
    </vt:vector>
  </TitlesOfParts>
  <Company>IMC, Pakistan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Forms, GSR, TQS, PGS, PO</dc:title>
  <dc:creator>Marin Tomas</dc:creator>
  <cp:lastModifiedBy>Rohullah Jabarkhil</cp:lastModifiedBy>
  <cp:lastPrinted>2024-06-04T09:47:49Z</cp:lastPrinted>
  <dcterms:created xsi:type="dcterms:W3CDTF">2002-05-14T04:18:28Z</dcterms:created>
  <dcterms:modified xsi:type="dcterms:W3CDTF">2024-09-04T04:14:52Z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0x010100B0C59DA4796F4A44BD71FBA3A230EF95</vt:lpwstr>
  </property>
</Properties>
</file>