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C:\3 JICA SCHOOLS\06 Laghman\for RFQ\LGHMN-906000019 Atook Girls Secondary School\"/>
    </mc:Choice>
  </mc:AlternateContent>
  <xr:revisionPtr revIDLastSave="0" documentId="13_ncr:1_{2DBB0D1C-230B-46AC-B5BF-88A308F13B26}" xr6:coauthVersionLast="47" xr6:coauthVersionMax="47" xr10:uidLastSave="{00000000-0000-0000-0000-000000000000}"/>
  <bookViews>
    <workbookView xWindow="32445" yWindow="630" windowWidth="26265" windowHeight="20025" tabRatio="661" firstSheet="1" activeTab="2" xr2:uid="{00000000-000D-0000-FFFF-FFFF00000000}"/>
  </bookViews>
  <sheets>
    <sheet name="Measurements" sheetId="1" state="hidden" r:id="rId1"/>
    <sheet name="Summary" sheetId="8" r:id="rId2"/>
    <sheet name="Priority 01 (Building Repair) " sheetId="3" r:id="rId3"/>
  </sheets>
  <definedNames>
    <definedName name="_xlnm.Print_Titles" localSheetId="2">'Priority 01 (Building Repair) '!$1:$6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3" l="1"/>
  <c r="F7" i="3"/>
  <c r="F16" i="3"/>
  <c r="F9" i="3"/>
  <c r="F10" i="3"/>
  <c r="F11" i="3"/>
  <c r="F12" i="3"/>
  <c r="F13" i="3"/>
  <c r="F14" i="3"/>
  <c r="F15" i="3"/>
  <c r="F18" i="3"/>
  <c r="F19" i="3"/>
  <c r="F8" i="3"/>
  <c r="F20" i="3"/>
  <c r="F21" i="3"/>
  <c r="F22" i="3"/>
  <c r="F23" i="3"/>
  <c r="F24" i="3"/>
  <c r="F25" i="3"/>
  <c r="F26" i="3"/>
  <c r="C4" i="8" s="1"/>
  <c r="C5" i="8" s="1"/>
  <c r="F133" i="1"/>
  <c r="I133" i="1"/>
  <c r="I134" i="1"/>
  <c r="I78" i="1"/>
  <c r="I77" i="1"/>
  <c r="F63" i="1"/>
  <c r="I63" i="1"/>
  <c r="F62" i="1"/>
  <c r="F61" i="1"/>
  <c r="I61" i="1"/>
  <c r="F60" i="1"/>
  <c r="I60" i="1"/>
  <c r="F59" i="1"/>
  <c r="I59" i="1"/>
  <c r="F58" i="1"/>
  <c r="F57" i="1"/>
  <c r="I57" i="1"/>
  <c r="F56" i="1"/>
  <c r="F55" i="1"/>
  <c r="I55" i="1"/>
  <c r="F54" i="1"/>
  <c r="I54" i="1"/>
  <c r="I79" i="1"/>
  <c r="I76" i="1"/>
  <c r="I75" i="1"/>
  <c r="I74" i="1"/>
  <c r="I73" i="1"/>
  <c r="I72" i="1"/>
  <c r="I71" i="1"/>
  <c r="I70" i="1"/>
  <c r="I69" i="1"/>
  <c r="I68" i="1"/>
  <c r="I67" i="1"/>
  <c r="I66" i="1"/>
  <c r="I65" i="1"/>
  <c r="I62" i="1"/>
  <c r="I58" i="1"/>
  <c r="I56"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I80" i="1"/>
  <c r="I131" i="1"/>
  <c r="I52" i="1"/>
  <c r="I64" i="1"/>
  <c r="I25" i="1"/>
  <c r="F120" i="1"/>
  <c r="I120" i="1"/>
  <c r="F123" i="1"/>
  <c r="I123" i="1"/>
  <c r="I124" i="1"/>
  <c r="F117" i="1"/>
  <c r="I117" i="1"/>
  <c r="I108" i="1"/>
  <c r="I109" i="1"/>
  <c r="I110" i="1"/>
  <c r="I107" i="1"/>
  <c r="F116" i="1"/>
  <c r="I116" i="1"/>
  <c r="F115" i="1"/>
  <c r="I115" i="1"/>
  <c r="F114" i="1"/>
  <c r="I114" i="1"/>
  <c r="F113" i="1"/>
  <c r="I113" i="1"/>
  <c r="F104" i="1"/>
  <c r="I104"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111" i="1"/>
  <c r="I118" i="1"/>
  <c r="I102" i="1"/>
  <c r="I89" i="1"/>
  <c r="I38" i="1"/>
  <c r="I14" i="1"/>
  <c r="I121" i="1"/>
  <c r="I105" i="1"/>
  <c r="I83" i="1"/>
  <c r="I4" i="1"/>
</calcChain>
</file>

<file path=xl/sharedStrings.xml><?xml version="1.0" encoding="utf-8"?>
<sst xmlns="http://schemas.openxmlformats.org/spreadsheetml/2006/main" count="330" uniqueCount="136">
  <si>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</si>
  <si>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</si>
  <si>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</si>
  <si>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</si>
  <si>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</si>
  <si>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</si>
  <si>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</si>
  <si>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</si>
  <si>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</si>
  <si>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</si>
  <si>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</si>
  <si>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</si>
  <si>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</si>
  <si>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</si>
  <si>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</si>
  <si>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</si>
  <si>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</si>
  <si>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</si>
  <si>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</si>
  <si>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</si>
  <si>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</si>
  <si>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</si>
  <si>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</si>
  <si>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</si>
  <si>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</si>
  <si>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</si>
  <si>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</si>
  <si>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</si>
  <si>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</si>
  <si>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</si>
  <si>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</si>
  <si>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</si>
  <si>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</si>
  <si>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</si>
  <si>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</si>
  <si>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</si>
  <si>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</si>
  <si>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</si>
  <si>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</si>
  <si>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</si>
  <si>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</si>
  <si>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</si>
  <si>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</si>
  <si>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</si>
  <si>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</si>
  <si>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</si>
  <si>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</si>
  <si>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</si>
  <si>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</si>
  <si>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</si>
  <si>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</si>
  <si>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</si>
  <si>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</si>
  <si>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</si>
  <si>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</si>
  <si>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</si>
  <si>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</si>
  <si>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</si>
  <si>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</si>
  <si>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</si>
  <si>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</si>
  <si>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</si>
  <si>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S/N</t>
  </si>
  <si>
    <t xml:space="preserve">Quantity </t>
  </si>
  <si>
    <t>Unit price (AFN)</t>
  </si>
  <si>
    <t>Total cost (AFN)</t>
  </si>
  <si>
    <t>Remark</t>
  </si>
  <si>
    <t>A1</t>
  </si>
  <si>
    <t>Sqm</t>
  </si>
  <si>
    <t>A2</t>
  </si>
  <si>
    <t>A3</t>
  </si>
  <si>
    <t>A4</t>
  </si>
  <si>
    <t>Job</t>
  </si>
  <si>
    <t>A6</t>
  </si>
  <si>
    <t>A9</t>
  </si>
  <si>
    <t>A11</t>
  </si>
  <si>
    <t>A13</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</si>
  <si>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</si>
  <si>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</si>
  <si>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</si>
  <si>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</si>
  <si>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</si>
  <si>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</si>
  <si>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</si>
  <si>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</si>
  <si>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</si>
  <si>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</si>
  <si>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</si>
  <si>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</si>
  <si>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</si>
  <si>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r>
      <rPr>
        <b/>
        <u/>
        <sz val="12"/>
        <rFont val="Calibri Light"/>
        <family val="2"/>
        <scheme val="major"/>
      </rPr>
      <t>Ceiling 100% Plastic Paint three coats</t>
    </r>
    <r>
      <rPr>
        <b/>
        <sz val="12"/>
        <rFont val="Calibri Light"/>
        <family val="2"/>
        <scheme val="major"/>
      </rPr>
      <t xml:space="preserve">
</t>
    </r>
    <r>
      <rPr>
        <sz val="12"/>
        <rFont val="Calibri Light"/>
        <family val="2"/>
        <scheme val="major"/>
      </rPr>
      <t>Prepare all materials, equipment, and manpower for the Ceiling 100% Plastic Paint three coats  (Jotun or equivalent) including preparation, primer, and filling with all related activities to complete the job as per drawing and instruction of the in-charge engineer All tasks for this item are to be under full approval in charge engineer</t>
    </r>
  </si>
  <si>
    <t>Lm</t>
  </si>
  <si>
    <t>Skirt Wall</t>
  </si>
  <si>
    <r>
      <rPr>
        <b/>
        <u/>
        <sz val="12"/>
        <rFont val="Calibri Light"/>
        <family val="2"/>
        <scheme val="major"/>
      </rPr>
      <t xml:space="preserve">Interior wall plaster with cement and sand  1:4 </t>
    </r>
    <r>
      <rPr>
        <sz val="12"/>
        <rFont val="Calibri Light"/>
        <family val="2"/>
        <scheme val="major"/>
      </rPr>
      <t xml:space="preserve">
Prepare all materials, equipment, and manpower for Interior wall plaster with cement and sand  1:4  with all related activities to complete the job as per drawing and instruction of the in-charge engineer  All tasks for this item are to be under the full approval of the charge engineer</t>
    </r>
  </si>
  <si>
    <t>Items (Bill)</t>
  </si>
  <si>
    <t>Cost (AFN)</t>
  </si>
  <si>
    <t xml:space="preserve">Grand total amount in AFN </t>
  </si>
  <si>
    <t>S.N</t>
  </si>
  <si>
    <r>
      <t xml:space="preserve">Cleaning of the project site from extra soil, grass, and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</si>
  <si>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</si>
  <si>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r>
      <rPr>
        <b/>
        <u/>
        <sz val="12"/>
        <rFont val="Calibri Light"/>
        <family val="2"/>
        <scheme val="major"/>
      </rPr>
      <t>Interior Wall 75% Plastic Paint three coats</t>
    </r>
    <r>
      <rPr>
        <b/>
        <sz val="12"/>
        <rFont val="Calibri Light"/>
        <family val="2"/>
        <scheme val="major"/>
      </rPr>
      <t xml:space="preserve">
</t>
    </r>
    <r>
      <rPr>
        <sz val="12"/>
        <rFont val="Calibri Light"/>
        <family val="2"/>
        <scheme val="major"/>
      </rPr>
      <t>Prepare all materials, equipment, and manpower for the interior Wall 75%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</si>
  <si>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u/>
        <sz val="12"/>
        <rFont val="Calibri Light"/>
        <family val="2"/>
        <scheme val="major"/>
      </rPr>
      <t>Supply, preparing and concreting of 7 cm PCC on the roof (1:2:4)</t>
    </r>
    <r>
      <rPr>
        <sz val="12"/>
        <rFont val="Calibri Light"/>
        <family val="2"/>
        <scheme val="major"/>
      </rPr>
      <t xml:space="preserve">
Prepare all materials, equipment, and manpower for concreting of 7 cm PCC on the roof,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</si>
  <si>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Gutter works (Vertical from GI sheet 24 guage 10x15 cm)</t>
    </r>
    <r>
      <rPr>
        <sz val="12"/>
        <rFont val="Calibri Light"/>
        <family val="2"/>
        <scheme val="major"/>
      </rPr>
      <t xml:space="preserve">
Prepare all materials, equipment, and manpower for installation of gutters work,  with all related activities to complete the job as per drawing and instruction of the in-charge engineer all waste materials and debris are to be transported to the approved damp site. All tasks for this item are to be under the full approval of the charge engineer</t>
    </r>
  </si>
  <si>
    <t>M/L</t>
  </si>
  <si>
    <t>A5</t>
  </si>
  <si>
    <t>A7</t>
  </si>
  <si>
    <t>A8</t>
  </si>
  <si>
    <t>A10</t>
  </si>
  <si>
    <t>A12</t>
  </si>
  <si>
    <t>A14</t>
  </si>
  <si>
    <t>Renovation of ( Atook Girls Secondary School )</t>
  </si>
  <si>
    <t>A. Building Repairing</t>
  </si>
  <si>
    <r>
      <t xml:space="preserve">Repairing and special painting of existing blackboards
</t>
    </r>
    <r>
      <rPr>
        <sz val="12"/>
        <rFont val="Calibri Light"/>
        <family val="2"/>
        <scheme val="major"/>
      </rPr>
      <t>Prepare all materials, equipment, and manpower for repairing and special painting of existing blackboards with all related activities to complete the job as per drawing and instruction of the in-charge engineer  All tasks for this item are to be under the full approval of the charge engineer</t>
    </r>
  </si>
  <si>
    <t>Total Cost of Civil Work and Repairing</t>
  </si>
  <si>
    <t>A. Bill of Quantity for Main Building Repairing of Atook Girls Secondary School (Priority 1)</t>
  </si>
  <si>
    <r>
      <rPr>
        <b/>
        <u/>
        <sz val="12"/>
        <rFont val="Calibri Light"/>
        <family val="2"/>
        <scheme val="major"/>
      </rPr>
      <t>Repairing and replacement of damaged RCC parapets and slabs</t>
    </r>
    <r>
      <rPr>
        <sz val="12"/>
        <rFont val="Calibri Light"/>
        <family val="2"/>
        <scheme val="major"/>
      </rPr>
      <t xml:space="preserve">
Prepare all materials, equipment, and manpower for repairing and replacement of damaged RCC parapets and slabs,  with all related activities to complete the job as per drawing and instruction of the in-charge engineer all waste materials and debris are to be transported to the approved damp site. All tasks for this item are to be under the full approval of the charge engineer</t>
    </r>
  </si>
  <si>
    <t>Total of A. Building Repairing</t>
  </si>
  <si>
    <t>Renovation of ( Atook Girls Secondary School    )</t>
  </si>
  <si>
    <t>A15</t>
  </si>
  <si>
    <t>A16</t>
  </si>
  <si>
    <r>
      <rPr>
        <b/>
        <u/>
        <sz val="12"/>
        <rFont val="Calibri Light"/>
        <family val="2"/>
        <scheme val="major"/>
      </rPr>
      <t>Black oil painting of exterior walls pointing</t>
    </r>
    <r>
      <rPr>
        <sz val="12"/>
        <rFont val="Calibri Light"/>
        <family val="2"/>
        <scheme val="major"/>
      </rPr>
      <t xml:space="preserve">
Prepare all materials, equipment, and manpower for Black oil painting of exterior walls pointing with cement and sand  1:4  with all related activities to complete the job as per drawing and instruction of the in-charge engineer all waste materials and debris are to be transported to the approved damp site. All tasks for this item are to be under the full approval of in charge engineer</t>
    </r>
  </si>
  <si>
    <t>A17</t>
  </si>
  <si>
    <r>
      <rPr>
        <b/>
        <u/>
        <sz val="12"/>
        <rFont val="Calibri Light"/>
        <family val="2"/>
        <scheme val="major"/>
      </rPr>
      <t>Repairing the  mad layer (10 cm) of exising roof and leakage and removing extra waste materials</t>
    </r>
    <r>
      <rPr>
        <sz val="12"/>
        <rFont val="Calibri Light"/>
        <family val="2"/>
        <scheme val="major"/>
      </rPr>
      <t xml:space="preserve">
Prepare all materials, equipment, and manpower for repairing and removing the exisitng mad roof-damaged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</si>
  <si>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Site cleaning and preparing the site for project</t>
    </r>
    <r>
      <rPr>
        <sz val="12"/>
        <rFont val="Calibri Light"/>
        <family val="2"/>
        <scheme val="major"/>
      </rPr>
      <t xml:space="preserve">
Prepare all materials, equipment, and manpower for site cleaning and preparing the site for project with all related activities to complete the job as per drawing and instruction of the in-charge engineer all waste materials and debris are to be transported to the approved damp site. All tasks for this item are to be under the full approval of the charge engineer</t>
    </r>
  </si>
  <si>
    <t>Ls</t>
  </si>
  <si>
    <t>CuM</t>
  </si>
  <si>
    <r>
      <rPr>
        <b/>
        <u/>
        <sz val="12"/>
        <rFont val="Calibri Light"/>
        <family val="2"/>
        <scheme val="major"/>
      </rPr>
      <t xml:space="preserve">Repairing of exterior wall cement and sand Pointing  1:4 </t>
    </r>
    <r>
      <rPr>
        <sz val="12"/>
        <rFont val="Calibri Light"/>
        <family val="2"/>
        <scheme val="major"/>
      </rPr>
      <t xml:space="preserve">
Prepare all materials, equipment, and manpower for repairing of exterior wall cement and sand  Pointing  1:4  with all related activities to complete the job as per drawing and instruction of the in-charge engineer All tasks for this item are to be under full approval in charge engineer</t>
    </r>
  </si>
  <si>
    <r>
      <rPr>
        <b/>
        <u/>
        <sz val="12"/>
        <rFont val="Calibri Light"/>
        <family val="2"/>
        <scheme val="major"/>
      </rPr>
      <t>Removing of interior wall cement and sand plaster</t>
    </r>
    <r>
      <rPr>
        <sz val="12"/>
        <rFont val="Calibri Light"/>
        <family val="2"/>
        <scheme val="major"/>
      </rPr>
      <t xml:space="preserve">
Prepare all materials, equipment, and manpower for removing of interior wall cement and sand plaster  with all related activities to complete the job as per drawing and instruction of the in-charge engineer  All tasks for this item are to be under the full approval of the charge engineer</t>
    </r>
  </si>
  <si>
    <r>
      <t xml:space="preserve">10 cm PCC concrete for classrooms and corridor floors 15 MPA
</t>
    </r>
    <r>
      <rPr>
        <sz val="12"/>
        <rFont val="Calibri Light"/>
        <family val="2"/>
        <scheme val="major"/>
      </rPr>
      <t>Prepare all materials, equipment, and manpower for casting PCC concrete for classrooms and corridor floors 15 MPA all related activities to complete the job as per drawing and instruction of the in-charge engineer  All tasks for this item are to be under the full approval of the charge engineer</t>
    </r>
  </si>
  <si>
    <t>A18</t>
  </si>
  <si>
    <t>A19</t>
  </si>
  <si>
    <r>
      <rPr>
        <b/>
        <u/>
        <sz val="12"/>
        <rFont val="Calibri Light"/>
        <family val="2"/>
        <scheme val="major"/>
      </rPr>
      <t>Removing the exterior wall-damaged cement and sand pointing</t>
    </r>
    <r>
      <rPr>
        <sz val="12"/>
        <rFont val="Calibri Light"/>
        <family val="2"/>
        <scheme val="major"/>
      </rPr>
      <t xml:space="preserve">
Prepare all materials, equipment, and manpower for Removing the exterior wall-damaged cement and sand pointing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</si>
  <si>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Repairing and replacement of damaged brick work on the arround of the roof surface (h= 20 cm, w= 20 cm, L= 7270 cm)</t>
    </r>
    <r>
      <rPr>
        <sz val="12"/>
        <rFont val="Calibri Light"/>
        <family val="2"/>
        <scheme val="major"/>
      </rPr>
      <t xml:space="preserve">
Prepare all materials, equipment, and manpower for Repairing and replacement of damaged brick work on the arround of the roof surface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</si>
  <si>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high quality ISOGAM (4mm) on the roof</t>
    </r>
    <r>
      <rPr>
        <sz val="12"/>
        <rFont val="Calibri Light"/>
        <family val="2"/>
        <scheme val="major"/>
      </rPr>
      <t xml:space="preserve">
Prepare all materials, equipment, and manpower for installation of high quality of ISOGAM (4mm),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</si>
  <si>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color theme="1"/>
        <rFont val="Calibri Light"/>
        <family val="2"/>
        <scheme val="major"/>
      </rPr>
      <t>Adjusting, glazing (4mm), installation of flyscreen and painting of Wooden windows total 15</t>
    </r>
    <r>
      <rPr>
        <sz val="12"/>
        <color theme="1"/>
        <rFont val="Calibri Light"/>
        <family val="2"/>
        <scheme val="major"/>
      </rPr>
      <t xml:space="preserve">
Prepare all materials, equipment, and manpower for adjusting, glazing, installation of flysreen and painting of Wooden windows total 15 with replacing the accessories as needed (hinges, locks, broken glasses)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</si>
  <si>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color theme="1"/>
        <rFont val="Calibri Light"/>
        <family val="2"/>
        <scheme val="major"/>
      </rPr>
      <t>Repairing and painting of the existing damaged wooden Door total 7 single doors, and 1 double main doors and preparation of the location and installation and complete accessories.</t>
    </r>
    <r>
      <rPr>
        <sz val="12"/>
        <color theme="1"/>
        <rFont val="Calibri Light"/>
        <family val="2"/>
        <scheme val="major"/>
      </rPr>
      <t xml:space="preserve">
Prepare all materials, equipment, and manpower for the Repairing of the existing damaged wooden Door total 7 single and 1 double main doors prepare the location. Any damages to the existing structure are to be fixed with all related activities to complete the job as per the drawing and instruction of the in-charge engineer all waste materials and debris are to be transported to the approved damp site. All tasks for this item are to be under the full approval of in charge engineer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</si>
</sst>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3"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4"/>
      <color theme="1"/>
      <name val="Times New Roman"/>
      <family val="1"/>
    </font>
    <font>
      <b/>
      <u/>
      <sz val="12"/>
      <color theme="1"/>
      <name val="Calibri Light"/>
      <family val="2"/>
      <scheme val="major"/>
    </font>
    <font>
      <sz val="12"/>
      <color theme="1"/>
      <name val="Calibri Light"/>
      <family val="2"/>
      <scheme val="major"/>
    </font>
    <font>
      <sz val="9"/>
      <color theme="1"/>
      <name val="Calibri Light"/>
      <family val="2"/>
      <scheme val="major"/>
    </font>
    <font>
      <sz val="11"/>
      <color theme="1"/>
      <name val="Calibri"/>
      <family val="2"/>
      <scheme val="minor"/>
    </font>
    <font>
      <b/>
      <sz val="11"/>
      <color rgb="FF000000"/>
      <name val="Calibri Light"/>
      <family val="2"/>
      <scheme val="major"/>
    </font>
    <font>
      <b/>
      <sz val="12"/>
      <color theme="1"/>
      <name val="Calibri Light"/>
      <family val="2"/>
      <scheme val="major"/>
    </font>
    <font>
      <sz val="12"/>
      <color theme="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s>
  <cellStyleXfs count="2">
    <xf numFmtId="0" fontId="0" fillId="0" borderId="0"/>
    <xf numFmtId="43" fontId="19" fillId="0" borderId="0" applyFont="0" applyFill="0" applyBorder="0" applyAlignment="0" applyProtection="0"/>
  </cellStyleXfs>
  <cellXfs count="76">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1" fontId="11" fillId="0" borderId="15" xfId="0" applyNumberFormat="1" applyFont="1" applyBorder="1" applyAlignment="1">
      <alignment horizontal="center" vertical="center" shrinkToFit="1"/>
    </xf>
    <xf numFmtId="0" fontId="13" fillId="0" borderId="1" xfId="0" applyFont="1" applyBorder="1" applyAlignment="1">
      <alignment horizontal="center" vertical="center" wrapText="1"/>
    </xf>
    <xf numFmtId="2" fontId="14" fillId="0" borderId="1" xfId="0" applyNumberFormat="1" applyFont="1" applyBorder="1" applyAlignment="1">
      <alignment horizontal="center" vertical="center" shrinkToFit="1"/>
    </xf>
    <xf numFmtId="2" fontId="14" fillId="0" borderId="1" xfId="0" applyNumberFormat="1" applyFont="1" applyBorder="1" applyAlignment="1">
      <alignment horizontal="center" vertical="center" wrapText="1"/>
    </xf>
    <xf numFmtId="0" fontId="13" fillId="0" borderId="16" xfId="0" applyFont="1" applyBorder="1" applyAlignment="1">
      <alignment horizontal="left" vertical="center" wrapText="1"/>
    </xf>
    <xf numFmtId="0" fontId="11"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13" fillId="0" borderId="1" xfId="0" applyFont="1" applyFill="1" applyBorder="1" applyAlignment="1">
      <alignment horizontal="center" vertical="center" wrapText="1"/>
    </xf>
    <xf numFmtId="2" fontId="14" fillId="0" borderId="1" xfId="0" applyNumberFormat="1" applyFont="1" applyFill="1" applyBorder="1" applyAlignment="1">
      <alignment horizontal="center" vertical="center" shrinkToFit="1"/>
    </xf>
    <xf numFmtId="2" fontId="14" fillId="0" borderId="1" xfId="0" applyNumberFormat="1" applyFont="1" applyFill="1" applyBorder="1" applyAlignment="1">
      <alignment horizontal="center" vertical="center" wrapText="1"/>
    </xf>
    <xf numFmtId="0" fontId="15" fillId="5" borderId="20" xfId="0" applyFont="1" applyFill="1" applyBorder="1" applyAlignment="1">
      <alignment vertical="center"/>
    </xf>
    <xf numFmtId="0" fontId="15" fillId="5" borderId="14" xfId="0" applyFont="1" applyFill="1" applyBorder="1" applyAlignment="1">
      <alignment horizontal="center" vertical="center" wrapText="1"/>
    </xf>
    <xf numFmtId="4" fontId="15" fillId="5" borderId="21" xfId="0" applyNumberFormat="1" applyFont="1" applyFill="1" applyBorder="1" applyAlignment="1">
      <alignment horizontal="center" vertical="center"/>
    </xf>
    <xf numFmtId="0" fontId="15" fillId="4" borderId="15" xfId="0" applyFont="1" applyFill="1" applyBorder="1" applyAlignment="1">
      <alignment horizontal="center" vertical="center"/>
    </xf>
    <xf numFmtId="0" fontId="15" fillId="4" borderId="1" xfId="0" applyFont="1" applyFill="1" applyBorder="1" applyAlignment="1">
      <alignment horizontal="center" vertical="center" wrapText="1"/>
    </xf>
    <xf numFmtId="0" fontId="15" fillId="4" borderId="16" xfId="0" applyFont="1" applyFill="1" applyBorder="1" applyAlignment="1">
      <alignment horizontal="center" vertical="center"/>
    </xf>
    <xf numFmtId="0" fontId="7" fillId="0" borderId="1" xfId="0" applyFont="1" applyBorder="1" applyAlignment="1">
      <alignment horizontal="left" vertical="center" wrapText="1"/>
    </xf>
    <xf numFmtId="0" fontId="17"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6" fillId="0" borderId="1" xfId="0" applyFont="1" applyBorder="1" applyAlignment="1">
      <alignment horizontal="center" vertical="center"/>
    </xf>
    <xf numFmtId="2" fontId="18" fillId="0" borderId="1" xfId="0" applyNumberFormat="1" applyFont="1" applyBorder="1" applyAlignment="1">
      <alignment horizontal="center" vertical="center" wrapText="1"/>
    </xf>
    <xf numFmtId="0" fontId="12" fillId="0" borderId="22" xfId="0" applyFont="1" applyFill="1" applyBorder="1" applyAlignment="1">
      <alignment horizontal="left" vertical="center" wrapText="1"/>
    </xf>
    <xf numFmtId="0" fontId="7" fillId="0" borderId="1" xfId="0" applyFont="1" applyFill="1" applyBorder="1" applyAlignment="1">
      <alignment horizontal="left" vertical="top" wrapText="1"/>
    </xf>
    <xf numFmtId="0" fontId="7" fillId="4" borderId="22" xfId="0" applyFont="1" applyFill="1" applyBorder="1" applyAlignment="1">
      <alignment horizontal="left" vertical="top"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Border="1" applyAlignment="1">
      <alignment horizontal="center"/>
    </xf>
    <xf numFmtId="0" fontId="20" fillId="6" borderId="1" xfId="0" applyFont="1" applyFill="1" applyBorder="1" applyAlignment="1">
      <alignment horizontal="center" vertical="center"/>
    </xf>
    <xf numFmtId="43" fontId="21" fillId="6" borderId="1" xfId="1" applyFont="1" applyFill="1" applyBorder="1" applyAlignment="1">
      <alignment horizontal="center" vertical="center"/>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7" fillId="4" borderId="7"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10" fillId="4" borderId="8" xfId="0" applyFont="1" applyFill="1" applyBorder="1" applyAlignment="1">
      <alignment horizontal="center" vertical="top" wrapText="1"/>
    </xf>
    <xf numFmtId="0" fontId="10" fillId="4" borderId="11" xfId="0" applyFont="1" applyFill="1" applyBorder="1" applyAlignment="1">
      <alignment horizontal="center" vertical="top" wrapText="1"/>
    </xf>
    <xf numFmtId="0" fontId="10" fillId="4" borderId="8"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4" borderId="17"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9" fillId="0" borderId="15" xfId="0" applyFont="1" applyBorder="1" applyAlignment="1">
      <alignment horizontal="left" vertical="top" wrapText="1"/>
    </xf>
    <xf numFmtId="0" fontId="9" fillId="0" borderId="1" xfId="0" applyFont="1" applyBorder="1" applyAlignment="1">
      <alignment horizontal="left" vertical="top" wrapText="1"/>
    </xf>
    <xf numFmtId="0" fontId="9" fillId="0" borderId="16" xfId="0" applyFont="1" applyBorder="1" applyAlignment="1">
      <alignment horizontal="left" vertical="top" wrapText="1"/>
    </xf>
    <xf numFmtId="0" fontId="22" fillId="0" borderId="15" xfId="0" applyFont="1" applyBorder="1" applyAlignment="1">
      <alignment horizontal="center" vertical="center"/>
    </xf>
    <xf numFmtId="0" fontId="22" fillId="0" borderId="1" xfId="0" applyFont="1" applyBorder="1" applyAlignment="1">
      <alignment horizontal="left" vertical="center" wrapText="1"/>
    </xf>
    <xf numFmtId="4" fontId="22" fillId="0" borderId="16" xfId="0" applyNumberFormat="1"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90625" bestFit="1" customWidth="1"/>
    <col min="2" max="2" width="26.36328125" bestFit="1" customWidth="1"/>
    <col min="3" max="3" width="23.90625" bestFit="1" customWidth="1"/>
    <col min="10" max="10" width="9.63281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49" t="s">
        <v>7</v>
      </c>
      <c r="B4" s="49"/>
      <c r="C4" s="49"/>
      <c r="D4" s="49"/>
      <c r="E4" s="49"/>
      <c r="F4" s="49"/>
      <c r="G4" s="49"/>
      <c r="H4" s="49"/>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49" t="s">
        <v>7</v>
      </c>
      <c r="B14" s="49"/>
      <c r="C14" s="49"/>
      <c r="D14" s="49"/>
      <c r="E14" s="49"/>
      <c r="F14" s="49"/>
      <c r="G14" s="49"/>
      <c r="H14" s="49"/>
      <c r="I14" s="16">
        <f>SUM(I6:I13)</f>
        <v>262.02800000000002</v>
      </c>
      <c r="J14" s="17"/>
    </row>
    <row r="15" spans="1:10" x14ac:dyDescent="0.35">
      <c r="A15" s="15"/>
      <c r="B15" s="15"/>
      <c r="C15" s="15"/>
      <c r="D15" s="15"/>
      <c r="E15" s="15"/>
      <c r="F15" s="15"/>
      <c r="G15" s="15"/>
      <c r="H15" s="15"/>
      <c r="I15" s="16"/>
      <c r="J15" s="17"/>
    </row>
    <row r="16" spans="1:10" x14ac:dyDescent="0.35">
      <c r="A16" s="4">
        <v>2</v>
      </c>
      <c r="B16" s="5" t="s">
        <v>77</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49" t="s">
        <v>7</v>
      </c>
      <c r="B25" s="49"/>
      <c r="C25" s="49"/>
      <c r="D25" s="49"/>
      <c r="E25" s="49"/>
      <c r="F25" s="49"/>
      <c r="G25" s="49"/>
      <c r="H25" s="49"/>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49" t="s">
        <v>7</v>
      </c>
      <c r="B38" s="49"/>
      <c r="C38" s="49"/>
      <c r="D38" s="49"/>
      <c r="E38" s="49"/>
      <c r="F38" s="49"/>
      <c r="G38" s="49"/>
      <c r="H38" s="49"/>
      <c r="I38" s="16">
        <f>SUM(I27:I37)</f>
        <v>79.3245</v>
      </c>
      <c r="J38" s="17"/>
    </row>
    <row r="39" spans="1:10" ht="16.5" x14ac:dyDescent="0.35">
      <c r="A39" s="10"/>
      <c r="B39" s="11" t="s">
        <v>84</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83</v>
      </c>
      <c r="D44" s="12" t="s">
        <v>21</v>
      </c>
      <c r="E44" s="10">
        <v>1</v>
      </c>
      <c r="F44" s="10">
        <v>3</v>
      </c>
      <c r="G44" s="10">
        <v>2</v>
      </c>
      <c r="H44" s="10"/>
      <c r="I44" s="10">
        <f t="shared" si="3"/>
        <v>6</v>
      </c>
      <c r="J44" s="10"/>
    </row>
    <row r="45" spans="1:10" ht="16.5" x14ac:dyDescent="0.35">
      <c r="A45" s="10"/>
      <c r="B45" s="11"/>
      <c r="C45" s="12" t="s">
        <v>82</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85</v>
      </c>
      <c r="D51" s="12" t="s">
        <v>21</v>
      </c>
      <c r="E51" s="10">
        <v>1</v>
      </c>
      <c r="F51" s="10">
        <v>3</v>
      </c>
      <c r="G51" s="10">
        <v>1.5</v>
      </c>
      <c r="H51" s="10"/>
      <c r="I51" s="10">
        <f t="shared" si="3"/>
        <v>4.5</v>
      </c>
      <c r="J51" s="10"/>
    </row>
    <row r="52" spans="1:10" x14ac:dyDescent="0.35">
      <c r="A52" s="49" t="s">
        <v>7</v>
      </c>
      <c r="B52" s="49"/>
      <c r="C52" s="49"/>
      <c r="D52" s="49"/>
      <c r="E52" s="49"/>
      <c r="F52" s="49"/>
      <c r="G52" s="49"/>
      <c r="H52" s="49"/>
      <c r="I52" s="16">
        <f>SUM(I39:I51)</f>
        <v>75.95</v>
      </c>
      <c r="J52" s="17"/>
    </row>
    <row r="53" spans="1:10" x14ac:dyDescent="0.35">
      <c r="A53" s="4">
        <v>3</v>
      </c>
      <c r="B53" s="5" t="s">
        <v>86</v>
      </c>
      <c r="C53" s="6"/>
      <c r="D53" s="6"/>
      <c r="E53" s="7"/>
      <c r="F53" s="6"/>
      <c r="G53" s="6"/>
      <c r="H53" s="6"/>
      <c r="I53" s="8"/>
      <c r="J53" s="9"/>
    </row>
    <row r="54" spans="1:10" ht="16.5" x14ac:dyDescent="0.35">
      <c r="A54" s="10"/>
      <c r="B54" s="11" t="s">
        <v>87</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49" t="s">
        <v>7</v>
      </c>
      <c r="B64" s="49"/>
      <c r="C64" s="49"/>
      <c r="D64" s="49"/>
      <c r="E64" s="49"/>
      <c r="F64" s="49"/>
      <c r="G64" s="49"/>
      <c r="H64" s="49"/>
      <c r="I64" s="16">
        <f>SUM(I54:I63)</f>
        <v>425.7</v>
      </c>
      <c r="J64" s="17"/>
    </row>
    <row r="65" spans="1:10" ht="16.5" x14ac:dyDescent="0.35">
      <c r="A65" s="10"/>
      <c r="B65" s="11" t="s">
        <v>88</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85</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89</v>
      </c>
      <c r="D70" s="12" t="s">
        <v>21</v>
      </c>
      <c r="E70" s="10">
        <v>1</v>
      </c>
      <c r="F70" s="10">
        <v>3.45</v>
      </c>
      <c r="G70" s="10">
        <v>3.37</v>
      </c>
      <c r="H70" s="10"/>
      <c r="I70" s="10">
        <f t="shared" si="6"/>
        <v>11.626500000000002</v>
      </c>
      <c r="J70" s="10"/>
    </row>
    <row r="71" spans="1:10" ht="16.5" x14ac:dyDescent="0.35">
      <c r="A71" s="10"/>
      <c r="B71" s="11"/>
      <c r="C71" s="12" t="s">
        <v>82</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83</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49" t="s">
        <v>7</v>
      </c>
      <c r="B80" s="49"/>
      <c r="C80" s="49"/>
      <c r="D80" s="49"/>
      <c r="E80" s="49"/>
      <c r="F80" s="49"/>
      <c r="G80" s="49"/>
      <c r="H80" s="49"/>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49" t="s">
        <v>7</v>
      </c>
      <c r="B83" s="49"/>
      <c r="C83" s="49"/>
      <c r="D83" s="49"/>
      <c r="E83" s="49"/>
      <c r="F83" s="49"/>
      <c r="G83" s="49"/>
      <c r="H83" s="49"/>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49" t="s">
        <v>7</v>
      </c>
      <c r="B89" s="49"/>
      <c r="C89" s="49"/>
      <c r="D89" s="49"/>
      <c r="E89" s="49"/>
      <c r="F89" s="49"/>
      <c r="G89" s="49"/>
      <c r="H89" s="49"/>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49" t="s">
        <v>7</v>
      </c>
      <c r="B102" s="49"/>
      <c r="C102" s="49"/>
      <c r="D102" s="49"/>
      <c r="E102" s="49"/>
      <c r="F102" s="49"/>
      <c r="G102" s="49"/>
      <c r="H102" s="49"/>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49" t="s">
        <v>7</v>
      </c>
      <c r="B105" s="49"/>
      <c r="C105" s="49"/>
      <c r="D105" s="49"/>
      <c r="E105" s="49"/>
      <c r="F105" s="49"/>
      <c r="G105" s="49"/>
      <c r="H105" s="49"/>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49" t="s">
        <v>7</v>
      </c>
      <c r="B111" s="49"/>
      <c r="C111" s="49"/>
      <c r="D111" s="49"/>
      <c r="E111" s="49"/>
      <c r="F111" s="49"/>
      <c r="G111" s="49"/>
      <c r="H111" s="49"/>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49" t="s">
        <v>7</v>
      </c>
      <c r="B118" s="49"/>
      <c r="C118" s="49"/>
      <c r="D118" s="49"/>
      <c r="E118" s="49"/>
      <c r="F118" s="49"/>
      <c r="G118" s="49"/>
      <c r="H118" s="49"/>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49" t="s">
        <v>7</v>
      </c>
      <c r="B121" s="49"/>
      <c r="C121" s="49"/>
      <c r="D121" s="49"/>
      <c r="E121" s="49"/>
      <c r="F121" s="49"/>
      <c r="G121" s="49"/>
      <c r="H121" s="49"/>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49" t="s">
        <v>7</v>
      </c>
      <c r="B124" s="49"/>
      <c r="C124" s="49"/>
      <c r="D124" s="49"/>
      <c r="E124" s="49"/>
      <c r="F124" s="49"/>
      <c r="G124" s="49"/>
      <c r="H124" s="49"/>
      <c r="I124" s="16">
        <f>SUM(I123)</f>
        <v>5.1749999999999998</v>
      </c>
      <c r="J124" s="17"/>
    </row>
    <row r="125" spans="1:10" x14ac:dyDescent="0.35">
      <c r="A125" s="4">
        <v>12</v>
      </c>
      <c r="B125" s="5" t="s">
        <v>78</v>
      </c>
      <c r="C125" s="6"/>
      <c r="D125" s="6"/>
      <c r="E125" s="7"/>
      <c r="F125" s="6"/>
      <c r="G125" s="6"/>
      <c r="H125" s="6"/>
      <c r="I125" s="8"/>
      <c r="J125" s="9"/>
    </row>
    <row r="126" spans="1:10" ht="16.5" x14ac:dyDescent="0.35">
      <c r="A126" s="10"/>
      <c r="B126" s="11" t="s">
        <v>79</v>
      </c>
      <c r="C126" s="12" t="s">
        <v>80</v>
      </c>
      <c r="D126" s="12" t="s">
        <v>21</v>
      </c>
      <c r="E126" s="10">
        <v>1</v>
      </c>
      <c r="F126" s="13">
        <v>101</v>
      </c>
      <c r="G126" s="14"/>
      <c r="H126" s="10">
        <v>0.5</v>
      </c>
      <c r="I126" s="10">
        <f>E126*F126*H126</f>
        <v>50.5</v>
      </c>
      <c r="J126" s="10"/>
    </row>
    <row r="127" spans="1:10" x14ac:dyDescent="0.35">
      <c r="A127" s="49" t="s">
        <v>7</v>
      </c>
      <c r="B127" s="49"/>
      <c r="C127" s="49"/>
      <c r="D127" s="49"/>
      <c r="E127" s="49"/>
      <c r="F127" s="49"/>
      <c r="G127" s="49"/>
      <c r="H127" s="49"/>
      <c r="I127" s="16">
        <f>SUM(I126)</f>
        <v>50.5</v>
      </c>
      <c r="J127" s="17"/>
    </row>
    <row r="128" spans="1:10" x14ac:dyDescent="0.35">
      <c r="A128" s="4">
        <v>12</v>
      </c>
      <c r="B128" s="5" t="s">
        <v>81</v>
      </c>
      <c r="C128" s="6"/>
      <c r="D128" s="6"/>
      <c r="E128" s="7"/>
      <c r="F128" s="6"/>
      <c r="G128" s="6"/>
      <c r="H128" s="6"/>
      <c r="I128" s="8"/>
      <c r="J128" s="9"/>
    </row>
    <row r="129" spans="1:10" ht="14" customHeight="1" x14ac:dyDescent="0.35">
      <c r="A129" s="10"/>
      <c r="B129" s="11" t="s">
        <v>43</v>
      </c>
      <c r="C129" s="12"/>
      <c r="D129" s="12" t="s">
        <v>21</v>
      </c>
      <c r="E129" s="10">
        <v>1</v>
      </c>
      <c r="F129" s="13">
        <v>3.8</v>
      </c>
      <c r="G129" s="14"/>
      <c r="H129" s="10">
        <v>2.5</v>
      </c>
      <c r="I129" s="10">
        <f>E129*F129*H129</f>
        <v>9.5</v>
      </c>
      <c r="J129" s="10"/>
    </row>
    <row r="130" spans="1:10" ht="14" customHeight="1" x14ac:dyDescent="0.35">
      <c r="A130" s="10"/>
      <c r="B130" s="11" t="s">
        <v>44</v>
      </c>
      <c r="C130" s="12"/>
      <c r="D130" s="12"/>
      <c r="E130" s="10">
        <v>2</v>
      </c>
      <c r="F130" s="13">
        <v>2</v>
      </c>
      <c r="G130" s="14"/>
      <c r="H130" s="10">
        <v>2.5</v>
      </c>
      <c r="I130" s="10">
        <f>E130*F130*H130</f>
        <v>10</v>
      </c>
      <c r="J130" s="10"/>
    </row>
    <row r="131" spans="1:10" x14ac:dyDescent="0.35">
      <c r="A131" s="49" t="s">
        <v>7</v>
      </c>
      <c r="B131" s="49"/>
      <c r="C131" s="49"/>
      <c r="D131" s="49"/>
      <c r="E131" s="49"/>
      <c r="F131" s="49"/>
      <c r="G131" s="49"/>
      <c r="H131" s="49"/>
      <c r="I131" s="16">
        <f>SUM(I129:I130)</f>
        <v>19.5</v>
      </c>
      <c r="J131" s="17"/>
    </row>
    <row r="132" spans="1:10" x14ac:dyDescent="0.35">
      <c r="A132" s="4">
        <v>12</v>
      </c>
      <c r="B132" s="5" t="s">
        <v>92</v>
      </c>
      <c r="C132" s="6"/>
      <c r="D132" s="6"/>
      <c r="E132" s="7"/>
      <c r="F132" s="6"/>
      <c r="G132" s="6"/>
      <c r="H132" s="6"/>
      <c r="I132" s="8"/>
      <c r="J132" s="9"/>
    </row>
    <row r="133" spans="1:10" x14ac:dyDescent="0.35">
      <c r="A133" s="10"/>
      <c r="B133" s="11" t="s">
        <v>79</v>
      </c>
      <c r="C133" s="12"/>
      <c r="D133" s="12" t="s">
        <v>91</v>
      </c>
      <c r="E133" s="10">
        <v>1</v>
      </c>
      <c r="F133" s="13">
        <f>160</f>
        <v>160</v>
      </c>
      <c r="G133" s="14"/>
      <c r="H133" s="10"/>
      <c r="I133" s="10">
        <f>E133*F133</f>
        <v>160</v>
      </c>
      <c r="J133" s="10"/>
    </row>
    <row r="134" spans="1:10" x14ac:dyDescent="0.35">
      <c r="A134" s="49" t="s">
        <v>7</v>
      </c>
      <c r="B134" s="49"/>
      <c r="C134" s="49"/>
      <c r="D134" s="49"/>
      <c r="E134" s="49"/>
      <c r="F134" s="49"/>
      <c r="G134" s="49"/>
      <c r="H134" s="49"/>
      <c r="I134" s="16">
        <f>SUM(I133)</f>
        <v>160</v>
      </c>
      <c r="J134" s="17"/>
    </row>
  </sheetData>
  <mergeCells count="18">
    <mergeCell ref="A4:H4"/>
    <mergeCell ref="A14:H14"/>
    <mergeCell ref="A38:H38"/>
    <mergeCell ref="A83:H83"/>
    <mergeCell ref="A89:H89"/>
    <mergeCell ref="A25:H25"/>
    <mergeCell ref="A134:H134"/>
    <mergeCell ref="A124:H124"/>
    <mergeCell ref="A102:H102"/>
    <mergeCell ref="A131:H131"/>
    <mergeCell ref="A52:H52"/>
    <mergeCell ref="A64:H64"/>
    <mergeCell ref="A80:H80"/>
    <mergeCell ref="A127:H127"/>
    <mergeCell ref="A105:H105"/>
    <mergeCell ref="A111:H111"/>
    <mergeCell ref="A118:H118"/>
    <mergeCell ref="A121:H121"/>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
  <sheetViews>
    <sheetView workbookViewId="0">
      <selection activeCell="C18" sqref="C18"/>
    </sheetView>
  </sheetViews>
  <sheetFormatPr defaultRowHeight="14.5" x14ac:dyDescent="0.35"/>
  <cols>
    <col min="2" max="2" width="34.6328125" customWidth="1"/>
    <col min="3" max="3" width="92" customWidth="1"/>
  </cols>
  <sheetData>
    <row r="1" spans="1:3" ht="21" x14ac:dyDescent="0.35">
      <c r="A1" s="67" t="s">
        <v>117</v>
      </c>
      <c r="B1" s="68"/>
      <c r="C1" s="69"/>
    </row>
    <row r="2" spans="1:3" ht="144" customHeight="1" x14ac:dyDescent="0.35">
      <c r="A2" s="70" t="s">
        <v>99</v>
      </c>
      <c r="B2" s="71"/>
      <c r="C2" s="72"/>
    </row>
    <row r="3" spans="1:3" ht="17.5" x14ac:dyDescent="0.35">
      <c r="A3" s="33" t="s">
        <v>97</v>
      </c>
      <c r="B3" s="34" t="s">
        <v>94</v>
      </c>
      <c r="C3" s="35" t="s">
        <v>95</v>
      </c>
    </row>
    <row r="4" spans="1:3" ht="31.5" customHeight="1" x14ac:dyDescent="0.35">
      <c r="A4" s="73">
        <v>1</v>
      </c>
      <c r="B4" s="74" t="s">
        <v>116</v>
      </c>
      <c r="C4" s="75">
        <f>'Priority 01 (Building Repair) '!F26</f>
        <v>0</v>
      </c>
    </row>
    <row r="5" spans="1:3" ht="20.5" customHeight="1" thickBot="1" x14ac:dyDescent="0.4">
      <c r="A5" s="30"/>
      <c r="B5" s="31" t="s">
        <v>96</v>
      </c>
      <c r="C5" s="32">
        <f>C4</f>
        <v>0</v>
      </c>
    </row>
  </sheetData>
  <mergeCells count="2">
    <mergeCell ref="A1:C1"/>
    <mergeCell ref="A2: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7"/>
  <sheetViews>
    <sheetView tabSelected="1" view="pageBreakPreview" topLeftCell="A18" zoomScaleNormal="100" zoomScaleSheetLayoutView="100" workbookViewId="0">
      <selection activeCell="E7" sqref="E7:E25"/>
    </sheetView>
  </sheetViews>
  <sheetFormatPr defaultColWidth="8.90625" defaultRowHeight="14.5" x14ac:dyDescent="0.35"/>
  <cols>
    <col min="1" max="1" width="5.08984375" style="24" customWidth="1"/>
    <col min="2" max="2" width="115.54296875" style="18" customWidth="1"/>
    <col min="3" max="3" width="8" style="25" customWidth="1"/>
    <col min="4" max="4" width="11.6328125" style="25" customWidth="1"/>
    <col min="5" max="5" width="15" style="25" customWidth="1"/>
    <col min="6" max="6" width="17" style="25" customWidth="1"/>
    <col min="7" max="7" width="25.6328125" style="26" customWidth="1"/>
    <col min="8" max="16384" width="8.90625" style="18"/>
  </cols>
  <sheetData>
    <row r="1" spans="1:7" ht="29.25" customHeight="1" thickBot="1" x14ac:dyDescent="0.4">
      <c r="A1" s="52" t="s">
        <v>110</v>
      </c>
      <c r="B1" s="53"/>
      <c r="C1" s="53"/>
      <c r="D1" s="53"/>
      <c r="E1" s="53"/>
      <c r="F1" s="53"/>
      <c r="G1" s="54"/>
    </row>
    <row r="2" spans="1:7" ht="105" customHeight="1" thickBot="1" x14ac:dyDescent="0.4">
      <c r="A2" s="55" t="s">
        <v>61</v>
      </c>
      <c r="B2" s="56"/>
      <c r="C2" s="56"/>
      <c r="D2" s="56"/>
      <c r="E2" s="56"/>
      <c r="F2" s="56"/>
      <c r="G2" s="57"/>
    </row>
    <row r="3" spans="1:7" ht="25.5" customHeight="1" thickBot="1" x14ac:dyDescent="0.4">
      <c r="A3" s="66" t="s">
        <v>114</v>
      </c>
      <c r="B3" s="66"/>
      <c r="C3" s="66"/>
      <c r="D3" s="66"/>
      <c r="E3" s="66"/>
      <c r="F3" s="66"/>
      <c r="G3" s="66"/>
    </row>
    <row r="4" spans="1:7" ht="17.25" customHeight="1" x14ac:dyDescent="0.35">
      <c r="A4" s="58" t="s">
        <v>62</v>
      </c>
      <c r="B4" s="60" t="s">
        <v>2</v>
      </c>
      <c r="C4" s="62" t="s">
        <v>3</v>
      </c>
      <c r="D4" s="62" t="s">
        <v>63</v>
      </c>
      <c r="E4" s="62" t="s">
        <v>64</v>
      </c>
      <c r="F4" s="62" t="s">
        <v>65</v>
      </c>
      <c r="G4" s="64" t="s">
        <v>66</v>
      </c>
    </row>
    <row r="5" spans="1:7" ht="6" customHeight="1" x14ac:dyDescent="0.35">
      <c r="A5" s="59"/>
      <c r="B5" s="61"/>
      <c r="C5" s="63"/>
      <c r="D5" s="63"/>
      <c r="E5" s="63"/>
      <c r="F5" s="63"/>
      <c r="G5" s="65"/>
    </row>
    <row r="6" spans="1:7" ht="16.5" customHeight="1" x14ac:dyDescent="0.35">
      <c r="A6" s="59"/>
      <c r="B6" s="46" t="s">
        <v>111</v>
      </c>
      <c r="C6" s="63"/>
      <c r="D6" s="63"/>
      <c r="E6" s="63"/>
      <c r="F6" s="63"/>
      <c r="G6" s="65"/>
    </row>
    <row r="7" spans="1:7" ht="72" customHeight="1" x14ac:dyDescent="0.35">
      <c r="A7" s="47" t="s">
        <v>67</v>
      </c>
      <c r="B7" s="36" t="s">
        <v>123</v>
      </c>
      <c r="C7" s="20" t="s">
        <v>124</v>
      </c>
      <c r="D7" s="42">
        <v>1</v>
      </c>
      <c r="E7" s="42"/>
      <c r="F7" s="22">
        <f>E7*D7</f>
        <v>0</v>
      </c>
      <c r="G7" s="48"/>
    </row>
    <row r="8" spans="1:7" ht="62" x14ac:dyDescent="0.35">
      <c r="A8" s="19" t="s">
        <v>69</v>
      </c>
      <c r="B8" s="36" t="s">
        <v>122</v>
      </c>
      <c r="C8" s="20" t="s">
        <v>68</v>
      </c>
      <c r="D8" s="42">
        <v>273</v>
      </c>
      <c r="E8" s="42"/>
      <c r="F8" s="22">
        <f>E8*D8</f>
        <v>0</v>
      </c>
      <c r="G8" s="23"/>
    </row>
    <row r="9" spans="1:7" ht="75.75" customHeight="1" x14ac:dyDescent="0.35">
      <c r="A9" s="47" t="s">
        <v>70</v>
      </c>
      <c r="B9" s="36" t="s">
        <v>132</v>
      </c>
      <c r="C9" s="20" t="s">
        <v>125</v>
      </c>
      <c r="D9" s="42">
        <v>3</v>
      </c>
      <c r="E9" s="42"/>
      <c r="F9" s="22">
        <f>E9*D9</f>
        <v>0</v>
      </c>
      <c r="G9" s="23"/>
    </row>
    <row r="10" spans="1:7" ht="72" customHeight="1" x14ac:dyDescent="0.35">
      <c r="A10" s="19" t="s">
        <v>71</v>
      </c>
      <c r="B10" s="36" t="s">
        <v>115</v>
      </c>
      <c r="C10" s="20" t="s">
        <v>125</v>
      </c>
      <c r="D10" s="42">
        <v>12.35</v>
      </c>
      <c r="E10" s="42"/>
      <c r="F10" s="22">
        <f>E10*D10</f>
        <v>0</v>
      </c>
      <c r="G10" s="23"/>
    </row>
    <row r="11" spans="1:7" ht="62" x14ac:dyDescent="0.35">
      <c r="A11" s="47" t="s">
        <v>104</v>
      </c>
      <c r="B11" s="36" t="s">
        <v>101</v>
      </c>
      <c r="C11" s="20" t="s">
        <v>68</v>
      </c>
      <c r="D11" s="42">
        <v>273</v>
      </c>
      <c r="E11" s="42"/>
      <c r="F11" s="22">
        <f t="shared" ref="F11:F25" si="0">E11*D11</f>
        <v>0</v>
      </c>
      <c r="G11" s="23"/>
    </row>
    <row r="12" spans="1:7" ht="62" x14ac:dyDescent="0.35">
      <c r="A12" s="19" t="s">
        <v>73</v>
      </c>
      <c r="B12" s="36" t="s">
        <v>133</v>
      </c>
      <c r="C12" s="20" t="s">
        <v>68</v>
      </c>
      <c r="D12" s="42">
        <v>275</v>
      </c>
      <c r="E12" s="42"/>
      <c r="F12" s="22">
        <f t="shared" si="0"/>
        <v>0</v>
      </c>
      <c r="G12" s="23"/>
    </row>
    <row r="13" spans="1:7" ht="62" x14ac:dyDescent="0.35">
      <c r="A13" s="47" t="s">
        <v>105</v>
      </c>
      <c r="B13" s="36" t="s">
        <v>102</v>
      </c>
      <c r="C13" s="20" t="s">
        <v>103</v>
      </c>
      <c r="D13" s="42">
        <v>20</v>
      </c>
      <c r="E13" s="42"/>
      <c r="F13" s="22">
        <f t="shared" si="0"/>
        <v>0</v>
      </c>
      <c r="G13" s="23"/>
    </row>
    <row r="14" spans="1:7" ht="62" x14ac:dyDescent="0.35">
      <c r="A14" s="19" t="s">
        <v>106</v>
      </c>
      <c r="B14" s="36" t="s">
        <v>131</v>
      </c>
      <c r="C14" s="20" t="s">
        <v>68</v>
      </c>
      <c r="D14" s="21">
        <v>45.6</v>
      </c>
      <c r="E14" s="22"/>
      <c r="F14" s="22">
        <f t="shared" si="0"/>
        <v>0</v>
      </c>
      <c r="G14" s="23"/>
    </row>
    <row r="15" spans="1:7" ht="62" x14ac:dyDescent="0.35">
      <c r="A15" s="47" t="s">
        <v>74</v>
      </c>
      <c r="B15" s="36" t="s">
        <v>126</v>
      </c>
      <c r="C15" s="20" t="s">
        <v>68</v>
      </c>
      <c r="D15" s="21">
        <v>46</v>
      </c>
      <c r="E15" s="43"/>
      <c r="F15" s="22">
        <f t="shared" si="0"/>
        <v>0</v>
      </c>
      <c r="G15" s="23"/>
    </row>
    <row r="16" spans="1:7" ht="67.5" customHeight="1" x14ac:dyDescent="0.35">
      <c r="A16" s="19" t="s">
        <v>107</v>
      </c>
      <c r="B16" s="45" t="s">
        <v>120</v>
      </c>
      <c r="C16" s="20" t="s">
        <v>68</v>
      </c>
      <c r="D16" s="21">
        <v>230</v>
      </c>
      <c r="E16" s="22"/>
      <c r="F16" s="22">
        <f>D16*E16</f>
        <v>0</v>
      </c>
      <c r="G16" s="23"/>
    </row>
    <row r="17" spans="1:7" ht="67.5" customHeight="1" x14ac:dyDescent="0.35">
      <c r="A17" s="47" t="s">
        <v>75</v>
      </c>
      <c r="B17" s="41" t="s">
        <v>127</v>
      </c>
      <c r="C17" s="27" t="s">
        <v>68</v>
      </c>
      <c r="D17" s="28">
        <v>392</v>
      </c>
      <c r="E17" s="29"/>
      <c r="F17" s="22">
        <f t="shared" ref="F17" si="1">E17*D17</f>
        <v>0</v>
      </c>
      <c r="G17" s="23"/>
    </row>
    <row r="18" spans="1:7" ht="73.5" customHeight="1" x14ac:dyDescent="0.35">
      <c r="A18" s="19" t="s">
        <v>108</v>
      </c>
      <c r="B18" s="41" t="s">
        <v>93</v>
      </c>
      <c r="C18" s="27" t="s">
        <v>68</v>
      </c>
      <c r="D18" s="28">
        <v>392</v>
      </c>
      <c r="E18" s="29"/>
      <c r="F18" s="22">
        <f t="shared" si="0"/>
        <v>0</v>
      </c>
      <c r="G18" s="23"/>
    </row>
    <row r="19" spans="1:7" ht="77.5" x14ac:dyDescent="0.35">
      <c r="A19" s="47" t="s">
        <v>76</v>
      </c>
      <c r="B19" s="37" t="s">
        <v>134</v>
      </c>
      <c r="C19" s="20" t="s">
        <v>68</v>
      </c>
      <c r="D19" s="21">
        <v>72.5</v>
      </c>
      <c r="E19" s="22"/>
      <c r="F19" s="22">
        <f t="shared" si="0"/>
        <v>0</v>
      </c>
      <c r="G19" s="23"/>
    </row>
    <row r="20" spans="1:7" ht="102.75" customHeight="1" x14ac:dyDescent="0.35">
      <c r="A20" s="19" t="s">
        <v>109</v>
      </c>
      <c r="B20" s="37" t="s">
        <v>135</v>
      </c>
      <c r="C20" s="20" t="s">
        <v>68</v>
      </c>
      <c r="D20" s="21">
        <v>25</v>
      </c>
      <c r="E20" s="22"/>
      <c r="F20" s="22">
        <f t="shared" si="0"/>
        <v>0</v>
      </c>
      <c r="G20" s="23"/>
    </row>
    <row r="21" spans="1:7" ht="62" x14ac:dyDescent="0.35">
      <c r="A21" s="47" t="s">
        <v>118</v>
      </c>
      <c r="B21" s="38" t="s">
        <v>90</v>
      </c>
      <c r="C21" s="20" t="s">
        <v>68</v>
      </c>
      <c r="D21" s="21">
        <v>300</v>
      </c>
      <c r="E21" s="22"/>
      <c r="F21" s="22">
        <f t="shared" si="0"/>
        <v>0</v>
      </c>
      <c r="G21" s="23"/>
    </row>
    <row r="22" spans="1:7" ht="62" x14ac:dyDescent="0.35">
      <c r="A22" s="19" t="s">
        <v>119</v>
      </c>
      <c r="B22" s="39" t="s">
        <v>100</v>
      </c>
      <c r="C22" s="27" t="s">
        <v>68</v>
      </c>
      <c r="D22" s="28">
        <v>651</v>
      </c>
      <c r="E22" s="29"/>
      <c r="F22" s="22">
        <f t="shared" si="0"/>
        <v>0</v>
      </c>
      <c r="G22" s="23"/>
    </row>
    <row r="23" spans="1:7" ht="62" x14ac:dyDescent="0.35">
      <c r="A23" s="47" t="s">
        <v>121</v>
      </c>
      <c r="B23" s="40" t="s">
        <v>112</v>
      </c>
      <c r="C23" s="27" t="s">
        <v>68</v>
      </c>
      <c r="D23" s="28">
        <v>18</v>
      </c>
      <c r="E23" s="29"/>
      <c r="F23" s="22">
        <f t="shared" si="0"/>
        <v>0</v>
      </c>
      <c r="G23" s="23"/>
    </row>
    <row r="24" spans="1:7" ht="72" customHeight="1" x14ac:dyDescent="0.35">
      <c r="A24" s="19" t="s">
        <v>129</v>
      </c>
      <c r="B24" s="40" t="s">
        <v>128</v>
      </c>
      <c r="C24" s="42" t="s">
        <v>125</v>
      </c>
      <c r="D24" s="42">
        <v>2.23</v>
      </c>
      <c r="E24" s="42"/>
      <c r="F24" s="22">
        <f t="shared" si="0"/>
        <v>0</v>
      </c>
      <c r="G24" s="23"/>
    </row>
    <row r="25" spans="1:7" ht="62" x14ac:dyDescent="0.35">
      <c r="A25" s="47" t="s">
        <v>130</v>
      </c>
      <c r="B25" s="44" t="s">
        <v>98</v>
      </c>
      <c r="C25" s="27" t="s">
        <v>72</v>
      </c>
      <c r="D25" s="28">
        <v>1</v>
      </c>
      <c r="E25" s="29"/>
      <c r="F25" s="22">
        <f t="shared" si="0"/>
        <v>0</v>
      </c>
    </row>
    <row r="26" spans="1:7" x14ac:dyDescent="0.35">
      <c r="A26" s="50" t="s">
        <v>113</v>
      </c>
      <c r="B26" s="50"/>
      <c r="C26" s="50"/>
      <c r="D26" s="50"/>
      <c r="E26" s="50"/>
      <c r="F26" s="51">
        <f>SUM(F8:F25)</f>
        <v>0</v>
      </c>
    </row>
    <row r="27" spans="1:7" x14ac:dyDescent="0.35">
      <c r="A27" s="50"/>
      <c r="B27" s="50"/>
      <c r="C27" s="50"/>
      <c r="D27" s="50"/>
      <c r="E27" s="50"/>
      <c r="F27" s="51"/>
    </row>
  </sheetData>
  <mergeCells count="12">
    <mergeCell ref="A26:E27"/>
    <mergeCell ref="F26:F27"/>
    <mergeCell ref="A1:G1"/>
    <mergeCell ref="A2:G2"/>
    <mergeCell ref="A4:A6"/>
    <mergeCell ref="B4:B5"/>
    <mergeCell ref="C4:C6"/>
    <mergeCell ref="D4:D6"/>
    <mergeCell ref="E4:E6"/>
    <mergeCell ref="F4:F6"/>
    <mergeCell ref="G4:G6"/>
    <mergeCell ref="A3:G3"/>
  </mergeCells>
  <phoneticPr fontId="5" type="noConversion"/>
  <pageMargins left="0.7" right="0.7" top="0.75" bottom="0.75" header="0.3" footer="0.3"/>
  <pageSetup scale="6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B8E3D1A6-C38A-4875-B3B6-602C046B6C6D}"/>
</file>

<file path=customXml/itemProps2.xml><?xml version="1.0" encoding="utf-8"?>
<ds:datastoreItem xmlns:ds="http://schemas.openxmlformats.org/officeDocument/2006/customXml" ds:itemID="{3AA8BF82-94B7-42AE-9B72-908CA9DB4B2D}"/>
</file>

<file path=customXml/itemProps3.xml><?xml version="1.0" encoding="utf-8"?>
<ds:datastoreItem xmlns:ds="http://schemas.openxmlformats.org/officeDocument/2006/customXml" ds:itemID="{14896978-5EA1-492A-AFB0-B0BF5FAD3D0D}"/>
</file>

<file path=customXml/itemProps4.xml><?xml version="1.0" encoding="utf-8"?>
<ds:datastoreItem xmlns:ds="http://schemas.openxmlformats.org/officeDocument/2006/customXml" ds:itemID="{10889C9B-068B-46DB-9D87-BAE82C9FA1DC}"/>
</file>

<file path=customXml/itemProps5.xml><?xml version="1.0" encoding="utf-8"?>
<ds:datastoreItem xmlns:ds="http://schemas.openxmlformats.org/officeDocument/2006/customXml" ds:itemID="{AB045D41-FF0A-46E9-9729-C08A153C522D}"/>
</file>

<file path=customXml/itemProps6.xml><?xml version="1.0" encoding="utf-8"?>
<ds:datastoreItem xmlns:ds="http://schemas.openxmlformats.org/officeDocument/2006/customXml" ds:itemID="{DF8C4A93-EACC-4FED-A6BA-A356BC8111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Measurements</vt:lpstr>
      <vt:lpstr>Summary</vt:lpstr>
      <vt:lpstr>Priority 01 (Building Repair) </vt:lpstr>
      <vt:lpstr>'Priority 01 (Building Repair)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2024-02-20T11:46:38Z</cp:lastPrinted>
  <dcterms:created xsi:type="dcterms:W3CDTF">2023-12-05T10:33:07Z</dcterms:created>
  <dcterms:modified xsi:type="dcterms:W3CDTF">2024-08-24T16:09:29Z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