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6 Laghman\for RFQ\LGHMN-903000048 Abi Naw Mixed Secondary School\"/>
    </mc:Choice>
  </mc:AlternateContent>
  <xr:revisionPtr revIDLastSave="0" documentId="13_ncr:1_{99A48F55-58D7-40EF-849F-F063961562B1}" xr6:coauthVersionLast="47" xr6:coauthVersionMax="47" xr10:uidLastSave="{00000000-0000-0000-0000-000000000000}"/>
  <bookViews>
    <workbookView xWindow="31095" yWindow="615" windowWidth="26265" windowHeight="20025" tabRatio="661" firstSheet="1" activeTab="1" xr2:uid="{00000000-000D-0000-FFFF-FFFF00000000}"/>
  </bookViews>
  <sheets>
    <sheet name="Measurements" sheetId="1" state="hidden" r:id="rId1"/>
    <sheet name="Summary" sheetId="4" r:id="rId2"/>
    <sheet name="Priority 1 (Repairing)" sheetId="2" r:id="rId3"/>
    <sheet name="Priority 2 (Solar System)" sheetId="7" r:id="rId4"/>
    <sheet name="Priority 3 (Latrine Repairing)" sheetId="3" r:id="rId5"/>
  </sheets>
  <definedNames>
    <definedName name="_xlnm.Print_Area" localSheetId="1">Summary!$A$1:$C$7</definedName>
    <definedName name="_xlnm.Print_Titles" localSheetId="2">'Priority 1 (Repairing)'!$1:$6</definedName>
    <definedName name="_xlnm.Print_Titles" localSheetId="3">'Priority 2 (Solar System)'!$1:$6</definedName>
    <definedName name="_xlnm.Print_Titles" localSheetId="4">'Priority 3 (Latrine Repairing)'!$1:$6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3" l="1"/>
  <c r="D13" i="2"/>
  <c r="F28" i="3"/>
  <c r="F17" i="3"/>
  <c r="F16" i="3"/>
  <c r="F8" i="3"/>
  <c r="F24" i="2"/>
  <c r="F17" i="2"/>
  <c r="F16" i="2"/>
  <c r="F27" i="3"/>
  <c r="F23" i="3"/>
  <c r="F20" i="3"/>
  <c r="F19" i="3"/>
  <c r="F18" i="3"/>
  <c r="F18" i="2"/>
  <c r="F20" i="2"/>
  <c r="F7" i="7"/>
  <c r="F8" i="7"/>
  <c r="F9" i="7"/>
  <c r="F10" i="7"/>
  <c r="F11" i="7"/>
  <c r="F12" i="7"/>
  <c r="F13" i="7"/>
  <c r="F14" i="7"/>
  <c r="F21" i="7" s="1"/>
  <c r="C5" i="4" s="1"/>
  <c r="F15" i="7"/>
  <c r="F16" i="7"/>
  <c r="F17" i="7"/>
  <c r="F18" i="7"/>
  <c r="F19" i="7"/>
  <c r="F20" i="7"/>
  <c r="F9" i="3"/>
  <c r="F10" i="3"/>
  <c r="F11" i="3"/>
  <c r="F30" i="3" s="1"/>
  <c r="C6" i="4" s="1"/>
  <c r="F12" i="3"/>
  <c r="F13" i="3"/>
  <c r="F14" i="3"/>
  <c r="F15" i="3"/>
  <c r="F21" i="3"/>
  <c r="F22" i="3"/>
  <c r="F24" i="3"/>
  <c r="F25" i="3"/>
  <c r="F26" i="3"/>
  <c r="F29" i="3"/>
  <c r="F7" i="3"/>
  <c r="F14" i="2"/>
  <c r="F13" i="2"/>
  <c r="F8" i="2"/>
  <c r="F9" i="2"/>
  <c r="F10" i="2"/>
  <c r="F11" i="2"/>
  <c r="F12" i="2"/>
  <c r="F15" i="2"/>
  <c r="F19" i="2"/>
  <c r="F21" i="2"/>
  <c r="F28" i="2" s="1"/>
  <c r="C4" i="4" s="1"/>
  <c r="F22" i="2"/>
  <c r="F23" i="2"/>
  <c r="F25" i="2"/>
  <c r="F26" i="2"/>
  <c r="F27" i="2"/>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F7" i="2"/>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 r="C7" i="4" l="1"/>
</calcChain>
</file>

<file path=xl/sharedStrings.xml><?xml version="1.0" encoding="utf-8"?>
<sst xmlns="http://schemas.openxmlformats.org/spreadsheetml/2006/main" count="475" uniqueCount="219">
  <si>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</si>
  <si>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</si>
  <si>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</si>
  <si>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</si>
  <si>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</si>
  <si>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</si>
  <si>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</si>
  <si>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</si>
  <si>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</si>
  <si>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</si>
  <si>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</si>
  <si>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</si>
  <si>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</si>
  <si>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</si>
  <si>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</si>
  <si>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</si>
  <si>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</si>
  <si>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</si>
  <si>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</si>
  <si>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</si>
  <si>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</si>
  <si>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</si>
  <si>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</si>
  <si>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</si>
  <si>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</si>
  <si>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</si>
  <si>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</si>
  <si>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</si>
  <si>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</si>
  <si>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</si>
  <si>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</si>
  <si>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</si>
  <si>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</si>
  <si>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</si>
  <si>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</si>
  <si>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</si>
  <si>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</si>
  <si>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</si>
  <si>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</si>
  <si>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</si>
  <si>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</si>
  <si>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</si>
  <si>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</si>
  <si>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</si>
  <si>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</si>
  <si>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</si>
  <si>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</si>
  <si>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</si>
  <si>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</si>
  <si>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</si>
  <si>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</si>
  <si>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</si>
  <si>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</si>
  <si>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</si>
  <si>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</si>
  <si>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</si>
  <si>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</si>
  <si>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</si>
  <si>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</si>
  <si>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</si>
  <si>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</si>
  <si>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</si>
  <si>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S/N</t>
  </si>
  <si>
    <t xml:space="preserve">Quantity </t>
  </si>
  <si>
    <t>Unit price (AFN)</t>
  </si>
  <si>
    <t>Total cost (AFN)</t>
  </si>
  <si>
    <t>Remark</t>
  </si>
  <si>
    <t>A1</t>
  </si>
  <si>
    <t>Sqm</t>
  </si>
  <si>
    <t>A2</t>
  </si>
  <si>
    <t>A3</t>
  </si>
  <si>
    <t>A4</t>
  </si>
  <si>
    <t>A5</t>
  </si>
  <si>
    <t>A6</t>
  </si>
  <si>
    <t>A7</t>
  </si>
  <si>
    <t>A8</t>
  </si>
  <si>
    <t>A9</t>
  </si>
  <si>
    <t>A10</t>
  </si>
  <si>
    <t>A11</t>
  </si>
  <si>
    <t>A12</t>
  </si>
  <si>
    <t>A13</t>
  </si>
  <si>
    <t>A14</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</si>
  <si>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</si>
  <si>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</si>
  <si>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</si>
  <si>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</si>
  <si>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</si>
  <si>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</si>
  <si>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</si>
  <si>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</si>
  <si>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</si>
  <si>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</si>
  <si>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</si>
  <si>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</si>
  <si>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</si>
  <si>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A15</t>
  </si>
  <si>
    <t>A16</t>
  </si>
  <si>
    <t>Lm</t>
  </si>
  <si>
    <t>Skirt Wall</t>
  </si>
  <si>
    <t>CUM</t>
  </si>
  <si>
    <t>B1</t>
  </si>
  <si>
    <t>B2</t>
  </si>
  <si>
    <t>B3</t>
  </si>
  <si>
    <t>B4</t>
  </si>
  <si>
    <t>B5</t>
  </si>
  <si>
    <t>B6</t>
  </si>
  <si>
    <t>B7</t>
  </si>
  <si>
    <t>B8</t>
  </si>
  <si>
    <t>B9</t>
  </si>
  <si>
    <t>B10</t>
  </si>
  <si>
    <t>B11</t>
  </si>
  <si>
    <t>B12</t>
  </si>
  <si>
    <t>A. Civil Works:</t>
  </si>
  <si>
    <t xml:space="preserve"> B. Water System &amp; Sewer System</t>
  </si>
  <si>
    <t xml:space="preserve"> Total  B. Water System &amp; Sewer System</t>
  </si>
  <si>
    <t>Items (Bill)</t>
  </si>
  <si>
    <t>Cost (AFN)</t>
  </si>
  <si>
    <t>`</t>
  </si>
  <si>
    <t>C1</t>
  </si>
  <si>
    <t>C2</t>
  </si>
  <si>
    <t>C3</t>
  </si>
  <si>
    <t>C4</t>
  </si>
  <si>
    <t>C5</t>
  </si>
  <si>
    <t>C6</t>
  </si>
  <si>
    <t>C7</t>
  </si>
  <si>
    <t>C8</t>
  </si>
  <si>
    <t>C9</t>
  </si>
  <si>
    <t xml:space="preserve">Grand total amount in AFN </t>
  </si>
  <si>
    <t>S.N</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</si>
  <si>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</si>
  <si>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r>
      <rPr>
        <b/>
        <u/>
        <sz val="12"/>
        <rFont val="Calibri Light"/>
        <family val="2"/>
        <scheme val="major"/>
      </rPr>
      <t xml:space="preserve">Demolition of existing roof structure and transportation to the approved damp site </t>
    </r>
    <r>
      <rPr>
        <sz val="12"/>
        <rFont val="Calibri Light"/>
        <family val="2"/>
        <scheme val="major"/>
      </rPr>
      <t xml:space="preserve">
Prepare all materials, equipment, and manpower for Removing and demolition of the existing roof-damaged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</si>
  <si>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Anit corrosion painting of existing steel I-beams  </t>
    </r>
    <r>
      <rPr>
        <sz val="12"/>
        <rFont val="Calibri Light"/>
        <family val="2"/>
        <scheme val="major"/>
      </rPr>
      <t xml:space="preserve">
Prepare all materials, equipment, and manpower for anti corrosion painting of existing steel I-beams  with all related activities to complete the job as per drawing and instruction of the in-charge engineer All tasks for this item are to be under full approval in charge engineer</t>
    </r>
  </si>
  <si>
    <t>M/L</t>
  </si>
  <si>
    <r>
      <rPr>
        <b/>
        <u/>
        <sz val="12"/>
        <rFont val="Calibri Light"/>
        <family val="2"/>
        <scheme val="major"/>
      </rPr>
      <t xml:space="preserve">Supply and installtion of planking (plywood with thickness = 3mm) plates over the steel I-beams </t>
    </r>
    <r>
      <rPr>
        <sz val="12"/>
        <rFont val="Calibri Light"/>
        <family val="2"/>
        <scheme val="major"/>
      </rPr>
      <t xml:space="preserve">
Prepare all materials, equipment, and manpower for the installation of planking work over the ceiling steel I-beams with all related activities to complete the job as per drawing and instruction of the in-charge engineer All tasks for this item are to be under full approval in charge engineer</t>
    </r>
  </si>
  <si>
    <r>
      <t xml:space="preserve">Supply and installation of Mat (Borya) layer over the planking
</t>
    </r>
    <r>
      <rPr>
        <sz val="12"/>
        <rFont val="Calibri Light"/>
        <family val="2"/>
        <scheme val="major"/>
      </rPr>
      <t>Prepare all materials, equipment, and manpower for the installation of mat (borya) layer over the planking with all related activities to complete the job as per drawing and instruction of the in-charge engineer All tasks for this item are to be under full approval in charge engineer</t>
    </r>
  </si>
  <si>
    <r>
      <t xml:space="preserve">Supply and installation of clay and sry soil over mat (Borya) with thickness of 7.5 mm.
</t>
    </r>
    <r>
      <rPr>
        <sz val="12"/>
        <rFont val="Calibri Light"/>
        <family val="2"/>
        <scheme val="major"/>
      </rPr>
      <t>Prepare all materials, equipment, and manpower for the installation caly and dry soil over borya in the thickness of 7.5 mm with all related activities to complete the job as per drawing and instruction of the in-charge engineer All tasks for this item are to be under full approval in charge engineer</t>
    </r>
  </si>
  <si>
    <r>
      <t xml:space="preserve">Supply and installation of one coated mud plaster (Kagel) including one layer of plasteic
</t>
    </r>
    <r>
      <rPr>
        <sz val="12"/>
        <rFont val="Calibri Light"/>
        <family val="2"/>
        <scheme val="major"/>
      </rPr>
      <t>Prepare all materials, equipment, and manpower for the installation one coated mud plaster including one layer of plastic with all related activities to complete the job as per drawing and instruction of the in-charge engineer All tasks for this item are to be under full approval in charge engineer</t>
    </r>
  </si>
  <si>
    <r>
      <t xml:space="preserve">Supply and installation of PCC (1:2:4) with thickness 7 cm over mud layer of the roof
</t>
    </r>
    <r>
      <rPr>
        <sz val="12"/>
        <rFont val="Calibri Light"/>
        <family val="2"/>
        <scheme val="major"/>
      </rPr>
      <t>Prepare all materials, equipment, and manpower for the installation 7 cm PCC (1:2:4) over the roof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</si>
  <si>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installation of high quality ISOGAM</t>
    </r>
    <r>
      <rPr>
        <sz val="12"/>
        <rFont val="Calibri Light"/>
        <family val="2"/>
        <scheme val="major"/>
      </rPr>
      <t xml:space="preserve">
Prepare all materials, equipment, and manpower for the supply and installation of high qualtiy ISOGAM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</si>
  <si>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Gutter work (Vertical from GI sheet 24 guage 10x15 cm)</t>
    </r>
    <r>
      <rPr>
        <b/>
        <sz val="12"/>
        <rFont val="Calibri Light"/>
        <family val="2"/>
        <scheme val="major"/>
      </rPr>
      <t xml:space="preserve">
</t>
    </r>
    <r>
      <rPr>
        <sz val="12"/>
        <rFont val="Calibri Light"/>
        <family val="2"/>
        <scheme val="major"/>
      </rPr>
      <t>Prepare all materials, equipment, and manpower for the Supply and installation of gutter work  with all related activities to complete the job as per drawing and instruction of the in-charge engineer All tasks for this item are to be under full approval of in charge engineer</t>
    </r>
  </si>
  <si>
    <r>
      <rPr>
        <b/>
        <u/>
        <sz val="12"/>
        <rFont val="Calibri Light"/>
        <family val="2"/>
        <scheme val="major"/>
      </rPr>
      <t>Interior Walls 75% widersheet Blue Plastic emulsion  Paint three coats</t>
    </r>
    <r>
      <rPr>
        <b/>
        <sz val="12"/>
        <rFont val="Calibri Light"/>
        <family val="2"/>
        <scheme val="major"/>
      </rPr>
      <t xml:space="preserve">
</t>
    </r>
    <r>
      <rPr>
        <sz val="12"/>
        <rFont val="Calibri Light"/>
        <family val="2"/>
        <scheme val="major"/>
      </rPr>
      <t>Prepare all materials, equipment, and manpower for the interior Wall 75% Plastic Blue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</si>
  <si>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rFont val="Calibri Light"/>
        <family val="2"/>
        <scheme val="major"/>
      </rPr>
      <t>Exterior Walls 100% widersheet Blue Plastic emulsion Paint three coats</t>
    </r>
    <r>
      <rPr>
        <b/>
        <sz val="12"/>
        <rFont val="Calibri Light"/>
        <family val="2"/>
        <scheme val="major"/>
      </rPr>
      <t xml:space="preserve">
</t>
    </r>
    <r>
      <rPr>
        <sz val="12"/>
        <rFont val="Calibri Light"/>
        <family val="2"/>
        <scheme val="major"/>
      </rPr>
      <t>Prepare all materials, equipment, and manpower for the exterior Wall 100% Plastic Blue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</si>
  <si>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rFont val="Calibri Light"/>
        <family val="2"/>
        <scheme val="major"/>
      </rPr>
      <t>Repairing and painting of existing wooden windows</t>
    </r>
    <r>
      <rPr>
        <sz val="12"/>
        <rFont val="Calibri Light"/>
        <family val="2"/>
        <scheme val="major"/>
      </rPr>
      <t xml:space="preserve">
Prepare all materials, equipment, and manpower for Repairing and painting of windows  with all related activities to complete the job as per drawing and instruction of the in-charge engineer all waste materials and debris are to be transported to the approved damp site. All tasks for this item are to be under the full approval of in charge engineer</t>
    </r>
  </si>
  <si>
    <t>The condition of existing windows are good</t>
  </si>
  <si>
    <r>
      <rPr>
        <b/>
        <u/>
        <sz val="12"/>
        <rFont val="Calibri Light"/>
        <family val="2"/>
        <scheme val="major"/>
      </rPr>
      <t>Repairing and painting of existing wooden doors</t>
    </r>
    <r>
      <rPr>
        <sz val="12"/>
        <rFont val="Calibri Light"/>
        <family val="2"/>
        <scheme val="major"/>
      </rPr>
      <t xml:space="preserve">
Prepare all materials, equipment, and manpower for Repairing and painting of doors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</si>
  <si>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Supply and installation of fly screen (chicken wire mesh) with chufti</t>
    </r>
    <r>
      <rPr>
        <sz val="12"/>
        <rFont val="Calibri Light"/>
        <family val="2"/>
        <scheme val="major"/>
      </rPr>
      <t xml:space="preserve">
Prepare all materials, equipment, and manpower for installation of chicken wire mesh with all related activities to complete the job as per drawing and instruction of the in-charge engineer all waste materials and debris are to be transported to the approved damp site. All tasks for this item are to be under the full approval of in charge engineer</t>
    </r>
  </si>
  <si>
    <t>Renovation of (AbiNaw Mixed Secondary School  )</t>
  </si>
  <si>
    <t>Renovation of ( AbiNaw Mixed Secondary School )</t>
  </si>
  <si>
    <r>
      <rPr>
        <b/>
        <u/>
        <sz val="12"/>
        <rFont val="Calibri Light"/>
        <family val="2"/>
        <scheme val="major"/>
      </rPr>
      <t>Anit corrosion painting of existing steel I-beams</t>
    </r>
    <r>
      <rPr>
        <sz val="12"/>
        <rFont val="Calibri Light"/>
        <family val="2"/>
        <scheme val="major"/>
      </rPr>
      <t xml:space="preserve">
Prepare all materials, equipment, and manpower for anti corrosion painting of existing steel I-beams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</si>
  <si>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installation of glasses for the windows</t>
    </r>
    <r>
      <rPr>
        <b/>
        <sz val="12"/>
        <rFont val="Calibri Light"/>
        <family val="2"/>
        <scheme val="major"/>
      </rPr>
      <t xml:space="preserve">
</t>
    </r>
    <r>
      <rPr>
        <sz val="12"/>
        <rFont val="Calibri Light"/>
        <family val="2"/>
        <scheme val="major"/>
      </rPr>
      <t>Prepare all materials, equipment, and manpower for the Supply and installation of glasses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</si>
  <si>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chicken wire mesh including frame</t>
    </r>
    <r>
      <rPr>
        <b/>
        <sz val="12"/>
        <rFont val="Calibri Light"/>
        <family val="2"/>
        <scheme val="major"/>
      </rPr>
      <t xml:space="preserve">
</t>
    </r>
    <r>
      <rPr>
        <sz val="12"/>
        <rFont val="Calibri Light"/>
        <family val="2"/>
        <scheme val="major"/>
      </rPr>
      <t>Prepare all materials, equipment, and manpower for the Supply and installation of chicken wire mesh including frame  with all related activities to complete the job as per drawing and instruction of the in-charge engineer All tasks for this item are to be under full approval of in charge engineer</t>
    </r>
  </si>
  <si>
    <r>
      <rPr>
        <b/>
        <u/>
        <sz val="12"/>
        <rFont val="Calibri Light"/>
        <family val="2"/>
        <scheme val="major"/>
      </rPr>
      <t xml:space="preserve">3 coats of oil painting of windows and doors </t>
    </r>
    <r>
      <rPr>
        <b/>
        <sz val="12"/>
        <rFont val="Calibri Light"/>
        <family val="2"/>
        <scheme val="major"/>
      </rPr>
      <t xml:space="preserve">
</t>
    </r>
    <r>
      <rPr>
        <sz val="12"/>
        <rFont val="Calibri Light"/>
        <family val="2"/>
        <scheme val="major"/>
      </rPr>
      <t>Prepare all materials, equipment, and manpower for the Supply and installation of three coated of oil painting of windows and doors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</si>
  <si>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plastic pipe 4"</t>
    </r>
    <r>
      <rPr>
        <b/>
        <sz val="12"/>
        <rFont val="Calibri Light"/>
        <family val="2"/>
        <scheme val="major"/>
      </rPr>
      <t xml:space="preserve">
</t>
    </r>
    <r>
      <rPr>
        <sz val="12"/>
        <rFont val="Calibri Light"/>
        <family val="2"/>
        <scheme val="major"/>
      </rPr>
      <t>Prepare all materials, equipment, and manpower for the Supply and installation of 4" plastic pipe  with all related activities to complete the job as per drawing and instruction of the in-charge engineer All tasks for this item are to be under full approval of in charge engineer</t>
    </r>
  </si>
  <si>
    <t>pcs</t>
  </si>
  <si>
    <t>sets</t>
  </si>
  <si>
    <t>Meter</t>
  </si>
  <si>
    <t>meter</t>
  </si>
  <si>
    <t>LMS</t>
  </si>
  <si>
    <r>
      <rPr>
        <b/>
        <u/>
        <sz val="12"/>
        <rFont val="Calibri Light"/>
        <family val="2"/>
        <scheme val="major"/>
      </rPr>
      <t>Supply and installation of Solar Panels Made in India 240 Watts Good Quality</t>
    </r>
    <r>
      <rPr>
        <sz val="12"/>
        <rFont val="Calibri Light"/>
        <family val="2"/>
        <scheme val="major"/>
      </rPr>
      <t xml:space="preserve">
Prepare all materials, equipment, and manpower for the supply and installation of solar panels made in India 240 watts good quality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</si>
  <si>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installtion of Charge Controller 24 volts 30 Amperes with Warranty of one year</t>
    </r>
    <r>
      <rPr>
        <sz val="12"/>
        <rFont val="Calibri Light"/>
        <family val="2"/>
        <scheme val="major"/>
      </rPr>
      <t xml:space="preserve">
Prepare all materials, equipment, and manpower for the installation of charge controller 24V, 30 Am with one year warranty with all related activities to complete the job as per drawing and instruction of the in-charge engineer All tasks for this item are to be under full approval in charge engineer</t>
    </r>
  </si>
  <si>
    <r>
      <t xml:space="preserve">Supply and installation of Aside Battery 12Volts, 150 Amperes Good Quality
</t>
    </r>
    <r>
      <rPr>
        <sz val="12"/>
        <rFont val="Calibri Light"/>
        <family val="2"/>
        <scheme val="major"/>
      </rPr>
      <t>Prepare all materials, equipment, and manpower for the installation of aside battery 12V, 150 Am good quality with all related activities to complete the job as per drawing and instruction of the in-charge engineer All tasks for this item are to be under full approval in charge engineer</t>
    </r>
  </si>
  <si>
    <r>
      <t xml:space="preserve">Supply and installation of Steel Stands for Solar Panels
</t>
    </r>
    <r>
      <rPr>
        <sz val="12"/>
        <rFont val="Calibri Light"/>
        <family val="2"/>
        <scheme val="major"/>
      </rPr>
      <t>Prepare all materials, equipment, and manpower for the installation of steel stands for solar panels with all related activities to complete the job as per drawing and instruction of the in-charge engineer All tasks for this item are to be under full approval in charge engineer</t>
    </r>
  </si>
  <si>
    <r>
      <t xml:space="preserve">Supply and installation of water pump controller switch model (QK 121 SERIES INTELLIGENT CONTROL) 
</t>
    </r>
    <r>
      <rPr>
        <sz val="12"/>
        <rFont val="Calibri Light"/>
        <family val="2"/>
        <scheme val="major"/>
      </rPr>
      <t>Prepare all materials, equipment, and manpower for the installation of water pump controller switch model (qk 121 intelligent control) with all related activities to complete the job as per drawing and instruction of the in-charge engineer All tasks for this item are to be under full approval in charge engineer</t>
    </r>
  </si>
  <si>
    <r>
      <t xml:space="preserve">Supply and Installatio of Cable1x10mm²COPPER FOR CONNECTION OF GROUNDING ROD
</t>
    </r>
    <r>
      <rPr>
        <sz val="12"/>
        <rFont val="Calibri Light"/>
        <family val="2"/>
        <scheme val="major"/>
      </rPr>
      <t>Prepare all materials, equipment, and manpower for the installation of Cable1x10mm²COPPER FOR CONNECTION OF GROUNDING ROD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</si>
  <si>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installation of Cable1x25 mm²COPPER FROM SOLAR PANEL TO BATTERY</t>
    </r>
    <r>
      <rPr>
        <sz val="12"/>
        <rFont val="Calibri Light"/>
        <family val="2"/>
        <scheme val="major"/>
      </rPr>
      <t xml:space="preserve">
Prepare all materials, equipment, and manpower for the supply and installation of Cable1x25 mm²COPPER FROM SOLAR PANEL TO BATTERY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</si>
  <si>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WIRE 1(2x4) mm² COPPER FROM INVERTER TO WATER PUMP SWITCH.</t>
    </r>
    <r>
      <rPr>
        <b/>
        <sz val="12"/>
        <rFont val="Calibri Light"/>
        <family val="2"/>
        <scheme val="major"/>
      </rPr>
      <t xml:space="preserve">
</t>
    </r>
    <r>
      <rPr>
        <sz val="12"/>
        <rFont val="Calibri Light"/>
        <family val="2"/>
        <scheme val="major"/>
      </rPr>
      <t>Prepare all materials, equipment, and manpower for the Supply and installation of WIRE 1(2x4) mm² COPPER FROM INVERTER TO WATER PUMP SWITCH.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</si>
  <si>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WIRE 1(3x2.5) mm² COPPER FROM WATER PUMP SWITCH TO WATER PUMP</t>
    </r>
    <r>
      <rPr>
        <sz val="12"/>
        <rFont val="Calibri Light"/>
        <family val="2"/>
        <scheme val="major"/>
      </rPr>
      <t xml:space="preserve">
Prepare all materials, equipment, and manpower for WIRE 1(3x2.5) mm² COPPER FROM WATER PUMP SWITCH TO WATER PUMP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</si>
  <si>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Supply and installation of GROUNDING ROD 3M LENGTH, ∅20MM(COPPER)</t>
    </r>
    <r>
      <rPr>
        <b/>
        <sz val="12"/>
        <rFont val="Calibri Light"/>
        <family val="2"/>
        <scheme val="major"/>
      </rPr>
      <t xml:space="preserve">
</t>
    </r>
    <r>
      <rPr>
        <sz val="12"/>
        <rFont val="Calibri Light"/>
        <family val="2"/>
        <scheme val="major"/>
      </rPr>
      <t>Prepare all materials, equipment, and manpower for the Supply and installation of theGROUNDING ROD 3M LENGTH, ∅20MM(COPPER)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</si>
  <si>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LIGHTING PROTECTION ROD 1.5 M LENGTH, ∅19MM(COPPER).</t>
    </r>
    <r>
      <rPr>
        <b/>
        <sz val="12"/>
        <rFont val="Calibri Light"/>
        <family val="2"/>
        <scheme val="major"/>
      </rPr>
      <t xml:space="preserve">
</t>
    </r>
    <r>
      <rPr>
        <sz val="12"/>
        <rFont val="Calibri Light"/>
        <family val="2"/>
        <scheme val="major"/>
      </rPr>
      <t>Prepare all materials, equipment, and manpower for the Supply and installation ofLIGHTING PROTECTION ROD 1.5 M LENGTH, ∅19MM(COPPER).  with all related activities to complete the job as per drawing and instruction of the in-charge engineer All tasks for this item are to be under full approval of in charge engineer</t>
    </r>
  </si>
  <si>
    <r>
      <rPr>
        <b/>
        <u/>
        <sz val="12"/>
        <rFont val="Calibri Light"/>
        <family val="2"/>
        <scheme val="major"/>
      </rPr>
      <t xml:space="preserve">Supply and installation of INVERTER INPUT 24 VOLTS AND OUTPUT 220 VOLTS 3000VA CAPACITY HIGH QUALITY AND WARRANTY OF 1YEAR. </t>
    </r>
    <r>
      <rPr>
        <b/>
        <sz val="12"/>
        <rFont val="Calibri Light"/>
        <family val="2"/>
        <scheme val="major"/>
      </rPr>
      <t xml:space="preserve">
</t>
    </r>
    <r>
      <rPr>
        <sz val="12"/>
        <rFont val="Calibri Light"/>
        <family val="2"/>
        <scheme val="major"/>
      </rPr>
      <t>Prepare all materials, equipment, and manpower for the Supply and installation of INVERTER INPUT 24 VOLTS AND OUTPUT 220 VOLTS 3000VA CAPACITY HIGH QUALITY AND WARRANTY OF 1YEAR  with all related activities to complete the job as per drawing and instruction of the in-charge engineer All tasks for this item are to be under full approval of in charge engineer</t>
    </r>
  </si>
  <si>
    <r>
      <rPr>
        <b/>
        <u/>
        <sz val="12"/>
        <rFont val="Calibri Light"/>
        <family val="2"/>
        <scheme val="major"/>
      </rPr>
      <t xml:space="preserve">Supply and Installation of PRR PIPE 1 INCH DIAMETER FOR CARING WATER FROM WELL TO RESERVOIR. </t>
    </r>
    <r>
      <rPr>
        <b/>
        <sz val="12"/>
        <rFont val="Calibri Light"/>
        <family val="2"/>
        <scheme val="major"/>
      </rPr>
      <t xml:space="preserve">
</t>
    </r>
    <r>
      <rPr>
        <sz val="12"/>
        <rFont val="Calibri Light"/>
        <family val="2"/>
        <scheme val="major"/>
      </rPr>
      <t>Prepare all materials, equipment, and manpower for the Supply and installation of PRR PIPE 1 INCH DIAMETER FOR CARING WATER FROM WELL TO RESERVOIR.  with all related activities to complete the job as per drawing and instruction of the in-charge engineer All tasks for this item are to be under full approval of in charge engineer</t>
    </r>
  </si>
  <si>
    <r>
      <rPr>
        <b/>
        <u/>
        <sz val="12"/>
        <rFont val="Calibri Light"/>
        <family val="2"/>
        <scheme val="major"/>
      </rPr>
      <t>Supply and installation of Water pump SUBMERSIBLE 1.1kw 1 PHASE 220 VOLTS</t>
    </r>
    <r>
      <rPr>
        <b/>
        <sz val="12"/>
        <rFont val="Calibri Light"/>
        <family val="2"/>
        <scheme val="major"/>
      </rPr>
      <t xml:space="preserve">
</t>
    </r>
    <r>
      <rPr>
        <sz val="12"/>
        <rFont val="Calibri Light"/>
        <family val="2"/>
        <scheme val="major"/>
      </rPr>
      <t>Prepare all materials, equipment, and manpower for the Supply and installation of Water pump SUBMERSIBLE 1.1kw 1 PHASE 220 VOLTS  with all related activities to complete the job as per drawing and instruction of the in-charge engineer All tasks for this item are to be under full approval of in charge engineer</t>
    </r>
  </si>
  <si>
    <t>B. Bill of Quantity for Repairing of the Latrine Building of AbiNaw Mixed Scondary School (Priority 5)</t>
  </si>
  <si>
    <t>B13</t>
  </si>
  <si>
    <t>B14</t>
  </si>
  <si>
    <t>A. Bill of Quantity for Repairing of the Main Building of AbiNaw Mixed Scondary School (Priority 1)</t>
  </si>
  <si>
    <t>C10</t>
  </si>
  <si>
    <t>C11</t>
  </si>
  <si>
    <t>C12</t>
  </si>
  <si>
    <t>C13</t>
  </si>
  <si>
    <t>C14</t>
  </si>
  <si>
    <t>Total of A. Civil Works:</t>
  </si>
  <si>
    <t>Total of C. Solar System</t>
  </si>
  <si>
    <t xml:space="preserve"> Total  C. Water System &amp; Sewer System</t>
  </si>
  <si>
    <t>Total of C. Latrine Repairing</t>
  </si>
  <si>
    <t>Total of A. Main Building Repairing and Civil Works</t>
  </si>
  <si>
    <r>
      <rPr>
        <b/>
        <u/>
        <sz val="12"/>
        <rFont val="Calibri Light"/>
        <family val="2"/>
        <scheme val="major"/>
      </rPr>
      <t>Supply and prepartation of 10 cm PCC (1:2:4) over the damaged floors and stairecases.</t>
    </r>
    <r>
      <rPr>
        <sz val="12"/>
        <rFont val="Calibri Light"/>
        <family val="2"/>
        <scheme val="major"/>
      </rPr>
      <t xml:space="preserve">
Prepare all materials, equipment, and manpower for the preparatio and apply of 10 cm PCC (1:2:4) over the damaged floors in needed points with all tile, sewer, and water systems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</si>
  <si>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hadrail for stairs and ramp with painting</t>
    </r>
    <r>
      <rPr>
        <sz val="12"/>
        <rFont val="Calibri Light"/>
        <family val="2"/>
        <scheme val="major"/>
      </rPr>
      <t xml:space="preserve">
Prepare all materials, equipment, and manpower for installation and painting of handrail for stair and ramp with all related activities to complete the job as per drawing and instruction of the in-charge engineer all waste materials and debris are to be transported to the approved damp site. All tasks for this item are to be under the full approval of the charge engineer</t>
    </r>
  </si>
  <si>
    <t>A17</t>
  </si>
  <si>
    <r>
      <rPr>
        <b/>
        <u/>
        <sz val="12"/>
        <rFont val="Calibri Light"/>
        <family val="2"/>
        <scheme val="major"/>
      </rPr>
      <t xml:space="preserve">Exterior wall cement and sand Plaster  1:4 </t>
    </r>
    <r>
      <rPr>
        <sz val="12"/>
        <rFont val="Calibri Light"/>
        <family val="2"/>
        <scheme val="maj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</si>
  <si>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r>
      <rPr>
        <b/>
        <u/>
        <sz val="12"/>
        <rFont val="Calibri Light"/>
        <family val="2"/>
        <scheme val="major"/>
      </rPr>
      <t xml:space="preserve">Interior wall plaster with cement and sand  1:4 </t>
    </r>
    <r>
      <rPr>
        <sz val="12"/>
        <rFont val="Calibri Light"/>
        <family val="2"/>
        <scheme val="major"/>
      </rPr>
      <t xml:space="preserve">
Prepare all materials, equipment, and manpower for Interior wall plaster with cement and sand  1:4  with all related activities to complete the job as per drawing and instruction of the in-charge engineer  All tasks for this item are to be under the full approval of the charge engineer</t>
    </r>
  </si>
  <si>
    <t>A18</t>
  </si>
  <si>
    <r>
      <rPr>
        <b/>
        <u/>
        <sz val="12"/>
        <rFont val="Calibri Light"/>
        <family val="2"/>
        <scheme val="major"/>
      </rPr>
      <t>Extensive repairing of latrine cells doors</t>
    </r>
    <r>
      <rPr>
        <b/>
        <sz val="12"/>
        <rFont val="Calibri Light"/>
        <family val="2"/>
        <scheme val="major"/>
      </rPr>
      <t xml:space="preserve">
</t>
    </r>
    <r>
      <rPr>
        <sz val="12"/>
        <rFont val="Calibri Light"/>
        <family val="2"/>
        <scheme val="major"/>
      </rPr>
      <t>Prepare all materials, equipment, and manpower for the Extensive repairing of latrine cells doors  with all related activities to complete the job as per drawing and instruction of the in-charge engineer All tasks for this item are to be under full approval of in charge engineer</t>
    </r>
  </si>
  <si>
    <r>
      <rPr>
        <b/>
        <u/>
        <sz val="12"/>
        <rFont val="Calibri Light"/>
        <family val="2"/>
        <scheme val="major"/>
      </rPr>
      <t xml:space="preserve">Repairing and oil painting of Making of steel hendrellor stairs </t>
    </r>
    <r>
      <rPr>
        <sz val="12"/>
        <rFont val="Calibri Light"/>
        <family val="2"/>
        <scheme val="major"/>
      </rPr>
      <t xml:space="preserve">
Prepare all materials, equipment, and manpower for repairing and oil painting of Making of steel hendrellor stairs   with all related activities to complete the job as per drawing and instruction of the in-charge engineer  All tasks for this item are to be under the full approval of the charge engineer</t>
    </r>
  </si>
  <si>
    <r>
      <rPr>
        <b/>
        <u/>
        <sz val="12"/>
        <rFont val="Calibri Light"/>
        <family val="2"/>
        <scheme val="major"/>
      </rPr>
      <t>Cleaning of exterior wall damaged-plaster and painting</t>
    </r>
    <r>
      <rPr>
        <sz val="12"/>
        <rFont val="Calibri Light"/>
        <family val="2"/>
        <scheme val="major"/>
      </rPr>
      <t xml:space="preserve">
Prepare all materials, equipment, and manpower for cleaning of exterior wall damaged-plaster and painting  with all related activities to complete the job as per drawing and instruction of the in-charge engineer  All tasks for this item are to be under the full approval of the charge engineer</t>
    </r>
  </si>
  <si>
    <r>
      <rPr>
        <b/>
        <u/>
        <sz val="12"/>
        <rFont val="Calibri Light"/>
        <family val="2"/>
        <scheme val="major"/>
      </rPr>
      <t>Cleaning of interior wall damaged-plaster and painting</t>
    </r>
    <r>
      <rPr>
        <sz val="12"/>
        <rFont val="Calibri Light"/>
        <family val="2"/>
        <scheme val="major"/>
      </rPr>
      <t xml:space="preserve">
Prepare all materials, equipment, and manpower for cleaning of interior wall damaged-plaster and painting  with all related activities to complete the job as per drawing and instruction of the in-charge engineer  All tasks for this item are to be under the full approval of the charge engineer</t>
    </r>
  </si>
  <si>
    <r>
      <rPr>
        <b/>
        <u/>
        <sz val="12"/>
        <rFont val="Calibri Light"/>
        <family val="2"/>
        <scheme val="major"/>
      </rPr>
      <t>Repairing and painting of Blackboards</t>
    </r>
    <r>
      <rPr>
        <sz val="12"/>
        <rFont val="Calibri Light"/>
        <family val="2"/>
        <scheme val="major"/>
      </rPr>
      <t xml:space="preserve">
Prepare all materials, equipment, and manpower for Repairing and painting of Blackboards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</si>
  <si>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Demolistion and cleaning of existing roof structure</t>
    </r>
    <r>
      <rPr>
        <sz val="12"/>
        <rFont val="Calibri Light"/>
        <family val="2"/>
        <scheme val="major"/>
      </rPr>
      <t xml:space="preserve">
Prepare all materials, equipment, and manpower for Demolistion and cleaning of existing roof structure with all related activities to complete the job as per drawing and instruction of the in-charge engineer All tasks for this item are to be under full approval in charge engineer</t>
    </r>
  </si>
  <si>
    <t>A19</t>
  </si>
  <si>
    <t>A20</t>
  </si>
  <si>
    <t>A21</t>
  </si>
  <si>
    <t>C15</t>
  </si>
  <si>
    <t>C16</t>
  </si>
  <si>
    <t>C17</t>
  </si>
  <si>
    <t>C18</t>
  </si>
  <si>
    <t>C19</t>
  </si>
  <si>
    <t>C20</t>
  </si>
  <si>
    <t>C21</t>
  </si>
  <si>
    <t>C. Bill of Quantity for Repairing of the Latrine Building of AbiNaw Mixed Scondary School (Priority 3)</t>
  </si>
  <si>
    <r>
      <t xml:space="preserve">Cleaning of damaged paint and plaster from exterior walls surface
</t>
    </r>
    <r>
      <rPr>
        <sz val="12"/>
        <rFont val="Calibri Light"/>
        <family val="2"/>
        <scheme val="major"/>
      </rPr>
      <t>Prepare all materials, equipment, and manpower for the cleaning of damaged paint and plaster from exterior walls surface with all related activities to complete the job as per drawing and instruction of the in-charge engineer All tasks for this item are to be under full approval in charge engineer</t>
    </r>
  </si>
  <si>
    <r>
      <t xml:space="preserve">Cleaning of damaged paint and plaster from interior walls surface
</t>
    </r>
    <r>
      <rPr>
        <sz val="12"/>
        <rFont val="Calibri Light"/>
        <family val="2"/>
        <scheme val="major"/>
      </rPr>
      <t>Prepare all materials, equipment, and manpower for the cleaning of damaged paint and plaster from  interior walls surface with all related activities to complete the job as per drawing and instruction of the in-charge engineer All tasks for this item are to be under full approval in charge engineer</t>
    </r>
  </si>
  <si>
    <r>
      <t xml:space="preserve">Supply and installation of cement based plaster (1:4) on the exterior and interior walls
</t>
    </r>
    <r>
      <rPr>
        <sz val="12"/>
        <rFont val="Calibri Light"/>
        <family val="2"/>
        <scheme val="major"/>
      </rPr>
      <t>Prepare all materials, equipment, and manpower for the supply and installation of cement based plaster (1:4)f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</si>
  <si>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installation of the main wooden doors for the latrine</t>
    </r>
    <r>
      <rPr>
        <b/>
        <sz val="12"/>
        <rFont val="Calibri Light"/>
        <family val="2"/>
        <scheme val="major"/>
      </rPr>
      <t xml:space="preserve">
</t>
    </r>
    <r>
      <rPr>
        <sz val="12"/>
        <rFont val="Calibri Light"/>
        <family val="2"/>
        <scheme val="major"/>
      </rPr>
      <t>Prepare all materials, equipment, and manpower for the Supply and installation of the laterine main door  with all related activities to complete the job as per drawing and instruction of the in-charge engineer All tasks for this item are to be under full approval of in charge engineer</t>
    </r>
  </si>
  <si>
    <r>
      <rPr>
        <b/>
        <u/>
        <sz val="12"/>
        <rFont val="Calibri Light"/>
        <family val="2"/>
        <scheme val="major"/>
      </rPr>
      <t>PCC (1:2:4) on the floors and side walks</t>
    </r>
    <r>
      <rPr>
        <b/>
        <sz val="12"/>
        <rFont val="Calibri Light"/>
        <family val="2"/>
        <scheme val="major"/>
      </rPr>
      <t xml:space="preserve">
</t>
    </r>
    <r>
      <rPr>
        <sz val="12"/>
        <rFont val="Calibri Light"/>
        <family val="2"/>
        <scheme val="major"/>
      </rPr>
      <t>Prepare all materials, equipment, and manpower for the PCC (1:2:4) on the floors and side walks  with all related activities to complete the job as per drawing and instruction of the in-charge engineer All tasks for this item are to be under full approval of in charge engineer</t>
    </r>
  </si>
  <si>
    <t>M2</t>
  </si>
  <si>
    <t>C22</t>
  </si>
  <si>
    <t>C23</t>
  </si>
  <si>
    <r>
      <t xml:space="preserve">Supply and installation of clay and dry soil over mat (Borya) with thickness of 7.5 mm.
</t>
    </r>
    <r>
      <rPr>
        <sz val="12"/>
        <rFont val="Calibri Light"/>
        <family val="2"/>
        <scheme val="major"/>
      </rPr>
      <t>Prepare all materials, equipment, and manpower for the installation caly and dry soil over borya in the thickness of 7.5 mm with all related activities to complete the job as per drawing and instruction of the in-charge engineer All tasks for this item are to be under full approval in charge engineer</t>
    </r>
  </si>
  <si>
    <r>
      <rPr>
        <b/>
        <u/>
        <sz val="12"/>
        <rFont val="Calibri Light"/>
        <family val="2"/>
        <scheme val="major"/>
      </rPr>
      <t xml:space="preserve">Supply and installtion of planking (plywood with thickness = 3cm) plates over the steel I-beams </t>
    </r>
    <r>
      <rPr>
        <sz val="12"/>
        <rFont val="Calibri Light"/>
        <family val="2"/>
        <scheme val="major"/>
      </rPr>
      <t xml:space="preserve">
Prepare all materials, equipment, and manpower for the installation of planking work over the ceiling steel I-beams with all related activities to complete the job as per drawing and instruction of the in-charge engineer All tasks for this item are to be under full approval in charge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</si>
</sst>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1"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2"/>
      <color rgb="FF000000"/>
      <name val="Calibri Light"/>
      <family val="2"/>
      <scheme val="major"/>
    </font>
    <font>
      <b/>
      <sz val="14"/>
      <color theme="1"/>
      <name val="Times New Roman"/>
      <family val="1"/>
    </font>
    <font>
      <b/>
      <sz val="16"/>
      <color theme="1"/>
      <name val="Calibri Light"/>
      <family val="2"/>
      <scheme val="major"/>
    </font>
    <font>
      <sz val="11"/>
      <color theme="1"/>
      <name val="Calibri"/>
      <family val="2"/>
      <scheme val="minor"/>
    </font>
    <font>
      <sz val="9"/>
      <color theme="1"/>
      <name val="Calibri Light"/>
      <family val="2"/>
      <scheme val="major"/>
    </font>
    <font>
      <sz val="10"/>
      <name val="Times New Roman"/>
      <family val="1"/>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43" fontId="18" fillId="0" borderId="0" applyFont="0" applyFill="0" applyBorder="0" applyAlignment="0" applyProtection="0"/>
  </cellStyleXfs>
  <cellXfs count="104">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7" fillId="4" borderId="15" xfId="0" applyFont="1" applyFill="1" applyBorder="1" applyAlignment="1">
      <alignment horizontal="left" vertical="top" wrapText="1"/>
    </xf>
    <xf numFmtId="1" fontId="11" fillId="0" borderId="18" xfId="0" applyNumberFormat="1" applyFont="1" applyBorder="1" applyAlignment="1">
      <alignment horizontal="center" vertical="center" shrinkToFit="1"/>
    </xf>
    <xf numFmtId="0" fontId="7" fillId="0" borderId="1" xfId="0" applyFont="1" applyBorder="1" applyAlignment="1">
      <alignment horizontal="left" vertical="top" wrapText="1"/>
    </xf>
    <xf numFmtId="0" fontId="13" fillId="0" borderId="1" xfId="0" applyFont="1" applyBorder="1" applyAlignment="1">
      <alignment horizontal="center" vertical="center" wrapText="1"/>
    </xf>
    <xf numFmtId="2" fontId="14" fillId="0" borderId="1" xfId="0" applyNumberFormat="1" applyFont="1" applyBorder="1" applyAlignment="1">
      <alignment horizontal="center" vertical="center" shrinkToFit="1"/>
    </xf>
    <xf numFmtId="2" fontId="14" fillId="0" borderId="1" xfId="0" applyNumberFormat="1" applyFont="1" applyBorder="1" applyAlignment="1">
      <alignment horizontal="center" vertical="center" wrapText="1"/>
    </xf>
    <xf numFmtId="0" fontId="13" fillId="0" borderId="19" xfId="0" applyFont="1" applyBorder="1" applyAlignment="1">
      <alignment horizontal="left" vertical="center"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0" fontId="6" fillId="0" borderId="0" xfId="0" applyFont="1" applyAlignment="1">
      <alignment horizontal="left" vertical="center"/>
    </xf>
    <xf numFmtId="0" fontId="10" fillId="0" borderId="11" xfId="0" applyFont="1" applyBorder="1" applyAlignment="1">
      <alignment horizontal="center" vertical="top" wrapText="1"/>
    </xf>
    <xf numFmtId="0" fontId="7" fillId="0" borderId="1" xfId="0" applyFont="1" applyFill="1" applyBorder="1" applyAlignment="1">
      <alignment horizontal="left" vertical="top" wrapText="1"/>
    </xf>
    <xf numFmtId="0" fontId="13" fillId="0" borderId="1" xfId="0" applyFont="1" applyFill="1" applyBorder="1" applyAlignment="1">
      <alignment horizontal="center" vertical="center" wrapText="1"/>
    </xf>
    <xf numFmtId="2" fontId="14" fillId="0" borderId="1" xfId="0" applyNumberFormat="1" applyFont="1" applyFill="1" applyBorder="1" applyAlignment="1">
      <alignment horizontal="center" vertical="center" shrinkToFit="1"/>
    </xf>
    <xf numFmtId="2" fontId="14"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13" fillId="4" borderId="15" xfId="0" applyFont="1" applyFill="1" applyBorder="1" applyAlignment="1">
      <alignment horizontal="center" vertical="center" wrapText="1"/>
    </xf>
    <xf numFmtId="2" fontId="14" fillId="4" borderId="15" xfId="0" applyNumberFormat="1" applyFont="1" applyFill="1" applyBorder="1" applyAlignment="1">
      <alignment horizontal="center" vertical="center" shrinkToFit="1"/>
    </xf>
    <xf numFmtId="2" fontId="14" fillId="4" borderId="15" xfId="0" applyNumberFormat="1" applyFont="1" applyFill="1" applyBorder="1" applyAlignment="1">
      <alignment horizontal="center" vertical="center" wrapText="1"/>
    </xf>
    <xf numFmtId="0" fontId="13" fillId="4" borderId="24" xfId="0" applyFont="1" applyFill="1" applyBorder="1" applyAlignment="1">
      <alignment horizontal="left" vertical="center" wrapText="1"/>
    </xf>
    <xf numFmtId="2" fontId="15" fillId="0" borderId="1" xfId="0" applyNumberFormat="1" applyFont="1" applyBorder="1" applyAlignment="1">
      <alignment horizontal="center" vertical="center" wrapText="1"/>
    </xf>
    <xf numFmtId="0" fontId="0" fillId="0" borderId="18" xfId="0" applyBorder="1" applyAlignment="1">
      <alignment horizontal="center" vertical="center"/>
    </xf>
    <xf numFmtId="0" fontId="0" fillId="0" borderId="1" xfId="0" applyBorder="1" applyAlignment="1">
      <alignment horizontal="left" vertical="center" wrapText="1"/>
    </xf>
    <xf numFmtId="4" fontId="0" fillId="0" borderId="19" xfId="0" applyNumberFormat="1" applyBorder="1" applyAlignment="1">
      <alignment horizontal="center"/>
    </xf>
    <xf numFmtId="0" fontId="16" fillId="5" borderId="23" xfId="0" applyFont="1" applyFill="1" applyBorder="1" applyAlignment="1">
      <alignment vertical="center"/>
    </xf>
    <xf numFmtId="0" fontId="16" fillId="5" borderId="15" xfId="0" applyFont="1" applyFill="1" applyBorder="1" applyAlignment="1">
      <alignment horizontal="center" vertical="center" wrapText="1"/>
    </xf>
    <xf numFmtId="4" fontId="16" fillId="5" borderId="24" xfId="0" applyNumberFormat="1" applyFont="1" applyFill="1" applyBorder="1" applyAlignment="1">
      <alignment horizontal="center" vertical="center"/>
    </xf>
    <xf numFmtId="4" fontId="0" fillId="0" borderId="0" xfId="0" applyNumberFormat="1"/>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wrapText="1"/>
    </xf>
    <xf numFmtId="0" fontId="16" fillId="4" borderId="19" xfId="0" applyFont="1" applyFill="1" applyBorder="1" applyAlignment="1">
      <alignment horizontal="center" vertical="center"/>
    </xf>
    <xf numFmtId="2" fontId="19" fillId="0" borderId="1" xfId="0" applyNumberFormat="1" applyFont="1" applyBorder="1" applyAlignment="1">
      <alignment horizontal="center" vertical="center" wrapText="1"/>
    </xf>
    <xf numFmtId="0" fontId="20" fillId="0" borderId="11" xfId="0" applyFont="1" applyFill="1" applyBorder="1" applyAlignment="1">
      <alignment horizontal="center" vertical="center" wrapText="1" shrinkToFit="1"/>
    </xf>
    <xf numFmtId="43" fontId="20" fillId="6" borderId="11" xfId="1" applyFont="1" applyFill="1" applyBorder="1" applyAlignment="1">
      <alignment horizontal="center" vertical="center" wrapText="1" shrinkToFit="1"/>
    </xf>
    <xf numFmtId="43" fontId="20" fillId="0" borderId="11" xfId="1" applyFont="1" applyFill="1" applyBorder="1" applyAlignment="1">
      <alignment vertical="center" wrapText="1" shrinkToFit="1"/>
    </xf>
    <xf numFmtId="43" fontId="20" fillId="6" borderId="1" xfId="1" applyFont="1" applyFill="1" applyBorder="1" applyAlignment="1">
      <alignment horizontal="center" vertical="center" wrapText="1" shrinkToFit="1"/>
    </xf>
    <xf numFmtId="43" fontId="20" fillId="0" borderId="1" xfId="1" applyFont="1" applyFill="1" applyBorder="1" applyAlignment="1">
      <alignment vertical="center" wrapText="1" shrinkToFit="1"/>
    </xf>
    <xf numFmtId="0" fontId="20" fillId="0" borderId="1" xfId="0" applyFont="1" applyFill="1" applyBorder="1" applyAlignment="1">
      <alignment horizontal="center" vertical="center" wrapText="1" shrinkToFit="1"/>
    </xf>
    <xf numFmtId="0" fontId="20" fillId="6" borderId="11" xfId="0" applyFont="1" applyFill="1" applyBorder="1" applyAlignment="1">
      <alignment horizontal="center" vertical="center" wrapText="1" shrinkToFit="1"/>
    </xf>
    <xf numFmtId="43" fontId="20" fillId="0" borderId="1" xfId="1" applyFont="1" applyFill="1" applyBorder="1" applyAlignment="1">
      <alignment horizontal="center" vertical="center" wrapText="1" shrinkToFit="1"/>
    </xf>
    <xf numFmtId="0" fontId="20" fillId="0" borderId="12" xfId="0" applyFont="1" applyFill="1" applyBorder="1" applyAlignment="1">
      <alignment horizontal="center" vertical="center" wrapText="1" shrinkToFit="1"/>
    </xf>
    <xf numFmtId="43" fontId="20" fillId="6" borderId="25" xfId="1" applyFont="1" applyFill="1" applyBorder="1" applyAlignment="1">
      <alignment horizontal="center" vertical="center" wrapText="1" shrinkToFit="1"/>
    </xf>
    <xf numFmtId="43" fontId="20" fillId="0" borderId="25" xfId="1" applyFont="1" applyFill="1" applyBorder="1" applyAlignment="1">
      <alignment vertical="center" wrapText="1" shrinkToFit="1"/>
    </xf>
    <xf numFmtId="0" fontId="7" fillId="0" borderId="1" xfId="0" applyFont="1" applyFill="1" applyBorder="1" applyAlignment="1">
      <alignment horizontal="left" vertical="center" wrapText="1"/>
    </xf>
    <xf numFmtId="0" fontId="6" fillId="0" borderId="1" xfId="0" applyFont="1" applyBorder="1" applyAlignment="1">
      <alignment horizontal="center" vertical="center"/>
    </xf>
    <xf numFmtId="0" fontId="12" fillId="0" borderId="1" xfId="0" applyFont="1" applyFill="1" applyBorder="1" applyAlignment="1">
      <alignment horizontal="left" vertical="top" wrapText="1"/>
    </xf>
    <xf numFmtId="0" fontId="2" fillId="0" borderId="1" xfId="0" applyFont="1" applyBorder="1" applyAlignment="1">
      <alignment horizontal="center"/>
    </xf>
    <xf numFmtId="0" fontId="17"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22" xfId="0" applyFont="1" applyFill="1" applyBorder="1" applyAlignment="1">
      <alignment horizontal="center" vertical="center" wrapText="1"/>
    </xf>
    <xf numFmtId="0" fontId="9" fillId="0" borderId="18" xfId="0" applyFont="1" applyBorder="1" applyAlignment="1">
      <alignment horizontal="left" vertical="top" wrapText="1"/>
    </xf>
    <xf numFmtId="0" fontId="9" fillId="0" borderId="1" xfId="0" applyFont="1" applyBorder="1" applyAlignment="1">
      <alignment horizontal="left" vertical="top" wrapText="1"/>
    </xf>
    <xf numFmtId="0" fontId="9" fillId="0" borderId="19" xfId="0" applyFont="1" applyBorder="1" applyAlignment="1">
      <alignment horizontal="left" vertical="top" wrapText="1"/>
    </xf>
    <xf numFmtId="0" fontId="7" fillId="4" borderId="18" xfId="0" applyFont="1" applyFill="1" applyBorder="1" applyAlignment="1">
      <alignment horizontal="center" vertical="center" wrapText="1"/>
    </xf>
    <xf numFmtId="0" fontId="10" fillId="4" borderId="1" xfId="0" applyFont="1" applyFill="1" applyBorder="1" applyAlignment="1">
      <alignment horizontal="center" vertical="top" wrapText="1"/>
    </xf>
    <xf numFmtId="0" fontId="10" fillId="4" borderId="1"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7" fillId="4" borderId="7"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10" fillId="4" borderId="8" xfId="0" applyFont="1" applyFill="1" applyBorder="1" applyAlignment="1">
      <alignment horizontal="center" vertical="top" wrapText="1"/>
    </xf>
    <xf numFmtId="0" fontId="10" fillId="4" borderId="11" xfId="0" applyFont="1" applyFill="1" applyBorder="1" applyAlignment="1">
      <alignment horizontal="center" vertical="top" wrapText="1"/>
    </xf>
    <xf numFmtId="0" fontId="10" fillId="4" borderId="8"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8" fillId="4" borderId="20" xfId="0" applyFont="1" applyFill="1" applyBorder="1" applyAlignment="1">
      <alignment horizontal="center" vertical="center" wrapText="1"/>
    </xf>
    <xf numFmtId="1" fontId="15" fillId="4" borderId="23" xfId="0" applyNumberFormat="1" applyFont="1" applyFill="1" applyBorder="1" applyAlignment="1">
      <alignment horizontal="center" vertical="center" shrinkToFit="1"/>
    </xf>
    <xf numFmtId="1" fontId="15" fillId="4" borderId="15" xfId="0" applyNumberFormat="1" applyFont="1" applyFill="1" applyBorder="1" applyAlignment="1">
      <alignment horizontal="center" vertical="center" shrinkToFit="1"/>
    </xf>
    <xf numFmtId="2" fontId="15" fillId="4" borderId="15" xfId="0" applyNumberFormat="1"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90625" bestFit="1" customWidth="1"/>
    <col min="2" max="2" width="26.36328125" bestFit="1" customWidth="1"/>
    <col min="3" max="3" width="23.90625" bestFit="1" customWidth="1"/>
    <col min="10" max="10" width="9.63281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69" t="s">
        <v>7</v>
      </c>
      <c r="B4" s="69"/>
      <c r="C4" s="69"/>
      <c r="D4" s="69"/>
      <c r="E4" s="69"/>
      <c r="F4" s="69"/>
      <c r="G4" s="69"/>
      <c r="H4" s="69"/>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69" t="s">
        <v>7</v>
      </c>
      <c r="B14" s="69"/>
      <c r="C14" s="69"/>
      <c r="D14" s="69"/>
      <c r="E14" s="69"/>
      <c r="F14" s="69"/>
      <c r="G14" s="69"/>
      <c r="H14" s="69"/>
      <c r="I14" s="16">
        <f>SUM(I6:I13)</f>
        <v>262.02800000000002</v>
      </c>
      <c r="J14" s="17"/>
    </row>
    <row r="15" spans="1:10" x14ac:dyDescent="0.35">
      <c r="A15" s="15"/>
      <c r="B15" s="15"/>
      <c r="C15" s="15"/>
      <c r="D15" s="15"/>
      <c r="E15" s="15"/>
      <c r="F15" s="15"/>
      <c r="G15" s="15"/>
      <c r="H15" s="15"/>
      <c r="I15" s="16"/>
      <c r="J15" s="17"/>
    </row>
    <row r="16" spans="1:10" x14ac:dyDescent="0.35">
      <c r="A16" s="4">
        <v>2</v>
      </c>
      <c r="B16" s="5" t="s">
        <v>82</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69" t="s">
        <v>7</v>
      </c>
      <c r="B25" s="69"/>
      <c r="C25" s="69"/>
      <c r="D25" s="69"/>
      <c r="E25" s="69"/>
      <c r="F25" s="69"/>
      <c r="G25" s="69"/>
      <c r="H25" s="69"/>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69" t="s">
        <v>7</v>
      </c>
      <c r="B38" s="69"/>
      <c r="C38" s="69"/>
      <c r="D38" s="69"/>
      <c r="E38" s="69"/>
      <c r="F38" s="69"/>
      <c r="G38" s="69"/>
      <c r="H38" s="69"/>
      <c r="I38" s="16">
        <f>SUM(I27:I37)</f>
        <v>79.3245</v>
      </c>
      <c r="J38" s="17"/>
    </row>
    <row r="39" spans="1:10" ht="16.5" x14ac:dyDescent="0.35">
      <c r="A39" s="10"/>
      <c r="B39" s="11" t="s">
        <v>89</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88</v>
      </c>
      <c r="D44" s="12" t="s">
        <v>21</v>
      </c>
      <c r="E44" s="10">
        <v>1</v>
      </c>
      <c r="F44" s="10">
        <v>3</v>
      </c>
      <c r="G44" s="10">
        <v>2</v>
      </c>
      <c r="H44" s="10"/>
      <c r="I44" s="10">
        <f t="shared" si="3"/>
        <v>6</v>
      </c>
      <c r="J44" s="10"/>
    </row>
    <row r="45" spans="1:10" ht="16.5" x14ac:dyDescent="0.35">
      <c r="A45" s="10"/>
      <c r="B45" s="11"/>
      <c r="C45" s="12" t="s">
        <v>87</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90</v>
      </c>
      <c r="D51" s="12" t="s">
        <v>21</v>
      </c>
      <c r="E51" s="10">
        <v>1</v>
      </c>
      <c r="F51" s="10">
        <v>3</v>
      </c>
      <c r="G51" s="10">
        <v>1.5</v>
      </c>
      <c r="H51" s="10"/>
      <c r="I51" s="10">
        <f t="shared" si="3"/>
        <v>4.5</v>
      </c>
      <c r="J51" s="10"/>
    </row>
    <row r="52" spans="1:10" x14ac:dyDescent="0.35">
      <c r="A52" s="69" t="s">
        <v>7</v>
      </c>
      <c r="B52" s="69"/>
      <c r="C52" s="69"/>
      <c r="D52" s="69"/>
      <c r="E52" s="69"/>
      <c r="F52" s="69"/>
      <c r="G52" s="69"/>
      <c r="H52" s="69"/>
      <c r="I52" s="16">
        <f>SUM(I39:I51)</f>
        <v>75.95</v>
      </c>
      <c r="J52" s="17"/>
    </row>
    <row r="53" spans="1:10" x14ac:dyDescent="0.35">
      <c r="A53" s="4">
        <v>3</v>
      </c>
      <c r="B53" s="5" t="s">
        <v>91</v>
      </c>
      <c r="C53" s="6"/>
      <c r="D53" s="6"/>
      <c r="E53" s="7"/>
      <c r="F53" s="6"/>
      <c r="G53" s="6"/>
      <c r="H53" s="6"/>
      <c r="I53" s="8"/>
      <c r="J53" s="9"/>
    </row>
    <row r="54" spans="1:10" ht="16.5" x14ac:dyDescent="0.35">
      <c r="A54" s="10"/>
      <c r="B54" s="11" t="s">
        <v>92</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69" t="s">
        <v>7</v>
      </c>
      <c r="B64" s="69"/>
      <c r="C64" s="69"/>
      <c r="D64" s="69"/>
      <c r="E64" s="69"/>
      <c r="F64" s="69"/>
      <c r="G64" s="69"/>
      <c r="H64" s="69"/>
      <c r="I64" s="16">
        <f>SUM(I54:I63)</f>
        <v>425.7</v>
      </c>
      <c r="J64" s="17"/>
    </row>
    <row r="65" spans="1:10" ht="16.5" x14ac:dyDescent="0.35">
      <c r="A65" s="10"/>
      <c r="B65" s="11" t="s">
        <v>93</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90</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94</v>
      </c>
      <c r="D70" s="12" t="s">
        <v>21</v>
      </c>
      <c r="E70" s="10">
        <v>1</v>
      </c>
      <c r="F70" s="10">
        <v>3.45</v>
      </c>
      <c r="G70" s="10">
        <v>3.37</v>
      </c>
      <c r="H70" s="10"/>
      <c r="I70" s="10">
        <f t="shared" si="6"/>
        <v>11.626500000000002</v>
      </c>
      <c r="J70" s="10"/>
    </row>
    <row r="71" spans="1:10" ht="16.5" x14ac:dyDescent="0.35">
      <c r="A71" s="10"/>
      <c r="B71" s="11"/>
      <c r="C71" s="12" t="s">
        <v>87</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88</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69" t="s">
        <v>7</v>
      </c>
      <c r="B80" s="69"/>
      <c r="C80" s="69"/>
      <c r="D80" s="69"/>
      <c r="E80" s="69"/>
      <c r="F80" s="69"/>
      <c r="G80" s="69"/>
      <c r="H80" s="69"/>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69" t="s">
        <v>7</v>
      </c>
      <c r="B83" s="69"/>
      <c r="C83" s="69"/>
      <c r="D83" s="69"/>
      <c r="E83" s="69"/>
      <c r="F83" s="69"/>
      <c r="G83" s="69"/>
      <c r="H83" s="69"/>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69" t="s">
        <v>7</v>
      </c>
      <c r="B89" s="69"/>
      <c r="C89" s="69"/>
      <c r="D89" s="69"/>
      <c r="E89" s="69"/>
      <c r="F89" s="69"/>
      <c r="G89" s="69"/>
      <c r="H89" s="69"/>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69" t="s">
        <v>7</v>
      </c>
      <c r="B102" s="69"/>
      <c r="C102" s="69"/>
      <c r="D102" s="69"/>
      <c r="E102" s="69"/>
      <c r="F102" s="69"/>
      <c r="G102" s="69"/>
      <c r="H102" s="69"/>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69" t="s">
        <v>7</v>
      </c>
      <c r="B105" s="69"/>
      <c r="C105" s="69"/>
      <c r="D105" s="69"/>
      <c r="E105" s="69"/>
      <c r="F105" s="69"/>
      <c r="G105" s="69"/>
      <c r="H105" s="69"/>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69" t="s">
        <v>7</v>
      </c>
      <c r="B111" s="69"/>
      <c r="C111" s="69"/>
      <c r="D111" s="69"/>
      <c r="E111" s="69"/>
      <c r="F111" s="69"/>
      <c r="G111" s="69"/>
      <c r="H111" s="69"/>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69" t="s">
        <v>7</v>
      </c>
      <c r="B118" s="69"/>
      <c r="C118" s="69"/>
      <c r="D118" s="69"/>
      <c r="E118" s="69"/>
      <c r="F118" s="69"/>
      <c r="G118" s="69"/>
      <c r="H118" s="69"/>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69" t="s">
        <v>7</v>
      </c>
      <c r="B121" s="69"/>
      <c r="C121" s="69"/>
      <c r="D121" s="69"/>
      <c r="E121" s="69"/>
      <c r="F121" s="69"/>
      <c r="G121" s="69"/>
      <c r="H121" s="69"/>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69" t="s">
        <v>7</v>
      </c>
      <c r="B124" s="69"/>
      <c r="C124" s="69"/>
      <c r="D124" s="69"/>
      <c r="E124" s="69"/>
      <c r="F124" s="69"/>
      <c r="G124" s="69"/>
      <c r="H124" s="69"/>
      <c r="I124" s="16">
        <f>SUM(I123)</f>
        <v>5.1749999999999998</v>
      </c>
      <c r="J124" s="17"/>
    </row>
    <row r="125" spans="1:10" x14ac:dyDescent="0.35">
      <c r="A125" s="4">
        <v>12</v>
      </c>
      <c r="B125" s="5" t="s">
        <v>83</v>
      </c>
      <c r="C125" s="6"/>
      <c r="D125" s="6"/>
      <c r="E125" s="7"/>
      <c r="F125" s="6"/>
      <c r="G125" s="6"/>
      <c r="H125" s="6"/>
      <c r="I125" s="8"/>
      <c r="J125" s="9"/>
    </row>
    <row r="126" spans="1:10" ht="16.5" x14ac:dyDescent="0.35">
      <c r="A126" s="10"/>
      <c r="B126" s="11" t="s">
        <v>84</v>
      </c>
      <c r="C126" s="12" t="s">
        <v>85</v>
      </c>
      <c r="D126" s="12" t="s">
        <v>21</v>
      </c>
      <c r="E126" s="10">
        <v>1</v>
      </c>
      <c r="F126" s="13">
        <v>101</v>
      </c>
      <c r="G126" s="14"/>
      <c r="H126" s="10">
        <v>0.5</v>
      </c>
      <c r="I126" s="10">
        <f>E126*F126*H126</f>
        <v>50.5</v>
      </c>
      <c r="J126" s="10"/>
    </row>
    <row r="127" spans="1:10" x14ac:dyDescent="0.35">
      <c r="A127" s="69" t="s">
        <v>7</v>
      </c>
      <c r="B127" s="69"/>
      <c r="C127" s="69"/>
      <c r="D127" s="69"/>
      <c r="E127" s="69"/>
      <c r="F127" s="69"/>
      <c r="G127" s="69"/>
      <c r="H127" s="69"/>
      <c r="I127" s="16">
        <f>SUM(I126)</f>
        <v>50.5</v>
      </c>
      <c r="J127" s="17"/>
    </row>
    <row r="128" spans="1:10" x14ac:dyDescent="0.35">
      <c r="A128" s="4">
        <v>12</v>
      </c>
      <c r="B128" s="5" t="s">
        <v>86</v>
      </c>
      <c r="C128" s="6"/>
      <c r="D128" s="6"/>
      <c r="E128" s="7"/>
      <c r="F128" s="6"/>
      <c r="G128" s="6"/>
      <c r="H128" s="6"/>
      <c r="I128" s="8"/>
      <c r="J128" s="9"/>
    </row>
    <row r="129" spans="1:10" ht="14" customHeight="1" x14ac:dyDescent="0.35">
      <c r="A129" s="10"/>
      <c r="B129" s="11" t="s">
        <v>43</v>
      </c>
      <c r="C129" s="12"/>
      <c r="D129" s="12" t="s">
        <v>21</v>
      </c>
      <c r="E129" s="10">
        <v>1</v>
      </c>
      <c r="F129" s="13">
        <v>3.8</v>
      </c>
      <c r="G129" s="14"/>
      <c r="H129" s="10">
        <v>2.5</v>
      </c>
      <c r="I129" s="10">
        <f>E129*F129*H129</f>
        <v>9.5</v>
      </c>
      <c r="J129" s="10"/>
    </row>
    <row r="130" spans="1:10" ht="14" customHeight="1" x14ac:dyDescent="0.35">
      <c r="A130" s="10"/>
      <c r="B130" s="11" t="s">
        <v>44</v>
      </c>
      <c r="C130" s="12"/>
      <c r="D130" s="12"/>
      <c r="E130" s="10">
        <v>2</v>
      </c>
      <c r="F130" s="13">
        <v>2</v>
      </c>
      <c r="G130" s="14"/>
      <c r="H130" s="10">
        <v>2.5</v>
      </c>
      <c r="I130" s="10">
        <f>E130*F130*H130</f>
        <v>10</v>
      </c>
      <c r="J130" s="10"/>
    </row>
    <row r="131" spans="1:10" x14ac:dyDescent="0.35">
      <c r="A131" s="69" t="s">
        <v>7</v>
      </c>
      <c r="B131" s="69"/>
      <c r="C131" s="69"/>
      <c r="D131" s="69"/>
      <c r="E131" s="69"/>
      <c r="F131" s="69"/>
      <c r="G131" s="69"/>
      <c r="H131" s="69"/>
      <c r="I131" s="16">
        <f>SUM(I129:I130)</f>
        <v>19.5</v>
      </c>
      <c r="J131" s="17"/>
    </row>
    <row r="132" spans="1:10" x14ac:dyDescent="0.35">
      <c r="A132" s="4">
        <v>12</v>
      </c>
      <c r="B132" s="5" t="s">
        <v>98</v>
      </c>
      <c r="C132" s="6"/>
      <c r="D132" s="6"/>
      <c r="E132" s="7"/>
      <c r="F132" s="6"/>
      <c r="G132" s="6"/>
      <c r="H132" s="6"/>
      <c r="I132" s="8"/>
      <c r="J132" s="9"/>
    </row>
    <row r="133" spans="1:10" x14ac:dyDescent="0.35">
      <c r="A133" s="10"/>
      <c r="B133" s="11" t="s">
        <v>84</v>
      </c>
      <c r="C133" s="12"/>
      <c r="D133" s="12" t="s">
        <v>97</v>
      </c>
      <c r="E133" s="10">
        <v>1</v>
      </c>
      <c r="F133" s="13">
        <f>160</f>
        <v>160</v>
      </c>
      <c r="G133" s="14"/>
      <c r="H133" s="10"/>
      <c r="I133" s="10">
        <f>E133*F133</f>
        <v>160</v>
      </c>
      <c r="J133" s="10"/>
    </row>
    <row r="134" spans="1:10" x14ac:dyDescent="0.35">
      <c r="A134" s="69" t="s">
        <v>7</v>
      </c>
      <c r="B134" s="69"/>
      <c r="C134" s="69"/>
      <c r="D134" s="69"/>
      <c r="E134" s="69"/>
      <c r="F134" s="69"/>
      <c r="G134" s="69"/>
      <c r="H134" s="69"/>
      <c r="I134" s="16">
        <f>SUM(I133)</f>
        <v>160</v>
      </c>
      <c r="J134" s="17"/>
    </row>
  </sheetData>
  <mergeCells count="18">
    <mergeCell ref="A4:H4"/>
    <mergeCell ref="A14:H14"/>
    <mergeCell ref="A38:H38"/>
    <mergeCell ref="A83:H83"/>
    <mergeCell ref="A89:H89"/>
    <mergeCell ref="A25:H25"/>
    <mergeCell ref="A134:H134"/>
    <mergeCell ref="A124:H124"/>
    <mergeCell ref="A102:H102"/>
    <mergeCell ref="A131:H131"/>
    <mergeCell ref="A52:H52"/>
    <mergeCell ref="A64:H64"/>
    <mergeCell ref="A80:H80"/>
    <mergeCell ref="A127:H127"/>
    <mergeCell ref="A105:H105"/>
    <mergeCell ref="A111:H111"/>
    <mergeCell ref="A118:H118"/>
    <mergeCell ref="A121:H12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tabSelected="1" zoomScaleNormal="100" workbookViewId="0">
      <selection activeCell="B12" sqref="B12"/>
    </sheetView>
  </sheetViews>
  <sheetFormatPr defaultRowHeight="14.5" x14ac:dyDescent="0.35"/>
  <cols>
    <col min="1" max="1" width="6.36328125" customWidth="1"/>
    <col min="2" max="2" width="99.54296875" customWidth="1"/>
    <col min="3" max="3" width="34.54296875" customWidth="1"/>
  </cols>
  <sheetData>
    <row r="1" spans="1:3" s="18" customFormat="1" ht="29.25" customHeight="1" x14ac:dyDescent="0.35">
      <c r="A1" s="100" t="s">
        <v>147</v>
      </c>
      <c r="B1" s="71"/>
      <c r="C1" s="72"/>
    </row>
    <row r="2" spans="1:3" s="18" customFormat="1" ht="144.75" customHeight="1" x14ac:dyDescent="0.35">
      <c r="A2" s="73" t="s">
        <v>129</v>
      </c>
      <c r="B2" s="74"/>
      <c r="C2" s="75"/>
    </row>
    <row r="3" spans="1:3" ht="27.75" customHeight="1" x14ac:dyDescent="0.35">
      <c r="A3" s="51" t="s">
        <v>128</v>
      </c>
      <c r="B3" s="52" t="s">
        <v>115</v>
      </c>
      <c r="C3" s="53" t="s">
        <v>116</v>
      </c>
    </row>
    <row r="4" spans="1:3" ht="25" customHeight="1" x14ac:dyDescent="0.35">
      <c r="A4" s="44">
        <v>1</v>
      </c>
      <c r="B4" s="45" t="s">
        <v>185</v>
      </c>
      <c r="C4" s="46">
        <f>'Priority 1 (Repairing)'!F28</f>
        <v>0</v>
      </c>
    </row>
    <row r="5" spans="1:3" ht="25" customHeight="1" x14ac:dyDescent="0.35">
      <c r="A5" s="44">
        <v>2</v>
      </c>
      <c r="B5" s="45" t="s">
        <v>182</v>
      </c>
      <c r="C5" s="46">
        <f>'Priority 2 (Solar System)'!F21</f>
        <v>0</v>
      </c>
    </row>
    <row r="6" spans="1:3" ht="25" customHeight="1" x14ac:dyDescent="0.35">
      <c r="A6" s="44">
        <v>3</v>
      </c>
      <c r="B6" s="45" t="s">
        <v>184</v>
      </c>
      <c r="C6" s="46">
        <f>'Priority 3 (Latrine Repairing)'!F30</f>
        <v>0</v>
      </c>
    </row>
    <row r="7" spans="1:3" ht="31" customHeight="1" thickBot="1" x14ac:dyDescent="0.4">
      <c r="A7" s="47"/>
      <c r="B7" s="48" t="s">
        <v>127</v>
      </c>
      <c r="C7" s="49">
        <f>SUM(C4:C6)</f>
        <v>0</v>
      </c>
    </row>
    <row r="11" spans="1:3" x14ac:dyDescent="0.35">
      <c r="C11" s="50"/>
    </row>
    <row r="18" spans="2:2" x14ac:dyDescent="0.35">
      <c r="B18" t="s">
        <v>117</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9"/>
  <sheetViews>
    <sheetView view="pageBreakPreview" topLeftCell="A17" zoomScaleNormal="100" zoomScaleSheetLayoutView="100" workbookViewId="0">
      <selection activeCell="E7" sqref="E7:E27"/>
    </sheetView>
  </sheetViews>
  <sheetFormatPr defaultColWidth="8.90625" defaultRowHeight="14.5" x14ac:dyDescent="0.35"/>
  <cols>
    <col min="1" max="1" width="5.08984375" style="28" customWidth="1"/>
    <col min="2" max="2" width="101.6328125" style="18" customWidth="1"/>
    <col min="3" max="3" width="8" style="29" customWidth="1"/>
    <col min="4" max="4" width="11.6328125" style="29" customWidth="1"/>
    <col min="5" max="5" width="15" style="29" customWidth="1"/>
    <col min="6" max="6" width="17" style="29" customWidth="1"/>
    <col min="7" max="7" width="25.6328125" style="31" customWidth="1"/>
    <col min="8" max="16384" width="8.90625" style="18"/>
  </cols>
  <sheetData>
    <row r="1" spans="1:7" ht="29.25" customHeight="1" x14ac:dyDescent="0.35">
      <c r="A1" s="70" t="s">
        <v>146</v>
      </c>
      <c r="B1" s="71"/>
      <c r="C1" s="71"/>
      <c r="D1" s="71"/>
      <c r="E1" s="71"/>
      <c r="F1" s="71"/>
      <c r="G1" s="72"/>
    </row>
    <row r="2" spans="1:7" ht="111" customHeight="1" x14ac:dyDescent="0.35">
      <c r="A2" s="73" t="s">
        <v>61</v>
      </c>
      <c r="B2" s="74"/>
      <c r="C2" s="74"/>
      <c r="D2" s="74"/>
      <c r="E2" s="74"/>
      <c r="F2" s="74"/>
      <c r="G2" s="75"/>
    </row>
    <row r="3" spans="1:7" ht="35.25" customHeight="1" x14ac:dyDescent="0.35">
      <c r="A3" s="80" t="s">
        <v>175</v>
      </c>
      <c r="B3" s="81"/>
      <c r="C3" s="81"/>
      <c r="D3" s="81"/>
      <c r="E3" s="81"/>
      <c r="F3" s="81"/>
      <c r="G3" s="82"/>
    </row>
    <row r="4" spans="1:7" ht="17.25" customHeight="1" x14ac:dyDescent="0.35">
      <c r="A4" s="76" t="s">
        <v>62</v>
      </c>
      <c r="B4" s="77" t="s">
        <v>2</v>
      </c>
      <c r="C4" s="78" t="s">
        <v>3</v>
      </c>
      <c r="D4" s="78" t="s">
        <v>63</v>
      </c>
      <c r="E4" s="78" t="s">
        <v>64</v>
      </c>
      <c r="F4" s="78" t="s">
        <v>65</v>
      </c>
      <c r="G4" s="79" t="s">
        <v>66</v>
      </c>
    </row>
    <row r="5" spans="1:7" ht="6" customHeight="1" x14ac:dyDescent="0.35">
      <c r="A5" s="76"/>
      <c r="B5" s="77"/>
      <c r="C5" s="78"/>
      <c r="D5" s="78"/>
      <c r="E5" s="78"/>
      <c r="F5" s="78"/>
      <c r="G5" s="79"/>
    </row>
    <row r="6" spans="1:7" ht="16.5" customHeight="1" x14ac:dyDescent="0.35">
      <c r="A6" s="76"/>
      <c r="B6" s="38" t="s">
        <v>112</v>
      </c>
      <c r="C6" s="78"/>
      <c r="D6" s="78"/>
      <c r="E6" s="78"/>
      <c r="F6" s="78"/>
      <c r="G6" s="79"/>
    </row>
    <row r="7" spans="1:7" ht="83.25" customHeight="1" x14ac:dyDescent="0.35">
      <c r="A7" s="20" t="s">
        <v>67</v>
      </c>
      <c r="B7" s="33" t="s">
        <v>130</v>
      </c>
      <c r="C7" s="22" t="s">
        <v>68</v>
      </c>
      <c r="D7" s="23">
        <v>524</v>
      </c>
      <c r="E7" s="24"/>
      <c r="F7" s="24">
        <f>E7*D7</f>
        <v>0</v>
      </c>
      <c r="G7" s="25"/>
    </row>
    <row r="8" spans="1:7" ht="66.75" customHeight="1" x14ac:dyDescent="0.35">
      <c r="A8" s="20" t="s">
        <v>69</v>
      </c>
      <c r="B8" s="33" t="s">
        <v>131</v>
      </c>
      <c r="C8" s="22" t="s">
        <v>132</v>
      </c>
      <c r="D8" s="23">
        <v>724</v>
      </c>
      <c r="E8" s="54"/>
      <c r="F8" s="24">
        <f t="shared" ref="F8:F27" si="0">E8*D8</f>
        <v>0</v>
      </c>
      <c r="G8" s="25"/>
    </row>
    <row r="9" spans="1:7" ht="66.75" customHeight="1" x14ac:dyDescent="0.35">
      <c r="A9" s="20" t="s">
        <v>70</v>
      </c>
      <c r="B9" s="33" t="s">
        <v>218</v>
      </c>
      <c r="C9" s="22" t="s">
        <v>68</v>
      </c>
      <c r="D9" s="23">
        <v>397</v>
      </c>
      <c r="E9" s="24"/>
      <c r="F9" s="24">
        <f t="shared" si="0"/>
        <v>0</v>
      </c>
      <c r="G9" s="25"/>
    </row>
    <row r="10" spans="1:7" ht="69.75" customHeight="1" x14ac:dyDescent="0.35">
      <c r="A10" s="20" t="s">
        <v>71</v>
      </c>
      <c r="B10" s="68" t="s">
        <v>134</v>
      </c>
      <c r="C10" s="22" t="s">
        <v>68</v>
      </c>
      <c r="D10" s="23">
        <v>524</v>
      </c>
      <c r="E10" s="24"/>
      <c r="F10" s="24">
        <f t="shared" si="0"/>
        <v>0</v>
      </c>
      <c r="G10" s="25"/>
    </row>
    <row r="11" spans="1:7" ht="73.5" customHeight="1" x14ac:dyDescent="0.35">
      <c r="A11" s="20" t="s">
        <v>72</v>
      </c>
      <c r="B11" s="68" t="s">
        <v>217</v>
      </c>
      <c r="C11" s="22" t="s">
        <v>68</v>
      </c>
      <c r="D11" s="23">
        <v>524</v>
      </c>
      <c r="E11" s="24"/>
      <c r="F11" s="24">
        <f t="shared" si="0"/>
        <v>0</v>
      </c>
      <c r="G11" s="25"/>
    </row>
    <row r="12" spans="1:7" ht="69.75" customHeight="1" x14ac:dyDescent="0.35">
      <c r="A12" s="20" t="s">
        <v>73</v>
      </c>
      <c r="B12" s="68" t="s">
        <v>136</v>
      </c>
      <c r="C12" s="22" t="s">
        <v>68</v>
      </c>
      <c r="D12" s="23">
        <v>524</v>
      </c>
      <c r="E12" s="24"/>
      <c r="F12" s="24">
        <f t="shared" si="0"/>
        <v>0</v>
      </c>
      <c r="G12" s="25"/>
    </row>
    <row r="13" spans="1:7" ht="68.25" customHeight="1" x14ac:dyDescent="0.35">
      <c r="A13" s="20" t="s">
        <v>74</v>
      </c>
      <c r="B13" s="68" t="s">
        <v>137</v>
      </c>
      <c r="C13" s="22" t="s">
        <v>99</v>
      </c>
      <c r="D13" s="23">
        <f>524*0.07</f>
        <v>36.680000000000007</v>
      </c>
      <c r="E13" s="24"/>
      <c r="F13" s="24">
        <f t="shared" si="0"/>
        <v>0</v>
      </c>
      <c r="G13" s="25"/>
    </row>
    <row r="14" spans="1:7" ht="69" customHeight="1" x14ac:dyDescent="0.35">
      <c r="A14" s="20" t="s">
        <v>75</v>
      </c>
      <c r="B14" s="33" t="s">
        <v>138</v>
      </c>
      <c r="C14" s="22" t="s">
        <v>68</v>
      </c>
      <c r="D14" s="23">
        <v>530</v>
      </c>
      <c r="E14" s="24"/>
      <c r="F14" s="24">
        <f t="shared" si="0"/>
        <v>0</v>
      </c>
      <c r="G14" s="25"/>
    </row>
    <row r="15" spans="1:7" ht="73.5" customHeight="1" x14ac:dyDescent="0.35">
      <c r="A15" s="20" t="s">
        <v>76</v>
      </c>
      <c r="B15" s="37" t="s">
        <v>139</v>
      </c>
      <c r="C15" s="22" t="s">
        <v>97</v>
      </c>
      <c r="D15" s="23">
        <v>24</v>
      </c>
      <c r="E15" s="24"/>
      <c r="F15" s="24">
        <f t="shared" si="0"/>
        <v>0</v>
      </c>
      <c r="G15" s="25"/>
    </row>
    <row r="16" spans="1:7" ht="73.5" customHeight="1" x14ac:dyDescent="0.35">
      <c r="A16" s="20" t="s">
        <v>77</v>
      </c>
      <c r="B16" s="66" t="s">
        <v>194</v>
      </c>
      <c r="C16" s="34" t="s">
        <v>68</v>
      </c>
      <c r="D16" s="35">
        <v>34</v>
      </c>
      <c r="E16" s="36"/>
      <c r="F16" s="24">
        <f t="shared" ref="F16:F17" si="1">E16*D16</f>
        <v>0</v>
      </c>
      <c r="G16" s="25"/>
    </row>
    <row r="17" spans="1:7" ht="73.5" customHeight="1" x14ac:dyDescent="0.35">
      <c r="A17" s="20" t="s">
        <v>78</v>
      </c>
      <c r="B17" s="66" t="s">
        <v>195</v>
      </c>
      <c r="C17" s="34" t="s">
        <v>68</v>
      </c>
      <c r="D17" s="35">
        <v>101</v>
      </c>
      <c r="E17" s="36"/>
      <c r="F17" s="24">
        <f t="shared" si="1"/>
        <v>0</v>
      </c>
      <c r="G17" s="25"/>
    </row>
    <row r="18" spans="1:7" ht="73.5" customHeight="1" x14ac:dyDescent="0.35">
      <c r="A18" s="20" t="s">
        <v>79</v>
      </c>
      <c r="B18" s="66" t="s">
        <v>190</v>
      </c>
      <c r="C18" s="34" t="s">
        <v>68</v>
      </c>
      <c r="D18" s="35">
        <v>102</v>
      </c>
      <c r="E18" s="36"/>
      <c r="F18" s="24">
        <f t="shared" si="0"/>
        <v>0</v>
      </c>
      <c r="G18" s="25"/>
    </row>
    <row r="19" spans="1:7" ht="83.25" customHeight="1" x14ac:dyDescent="0.35">
      <c r="A19" s="20" t="s">
        <v>80</v>
      </c>
      <c r="B19" s="37" t="s">
        <v>140</v>
      </c>
      <c r="C19" s="22" t="s">
        <v>68</v>
      </c>
      <c r="D19" s="23">
        <v>1018.6</v>
      </c>
      <c r="E19" s="24"/>
      <c r="F19" s="24">
        <f t="shared" si="0"/>
        <v>0</v>
      </c>
      <c r="G19" s="25"/>
    </row>
    <row r="20" spans="1:7" ht="83.25" customHeight="1" x14ac:dyDescent="0.35">
      <c r="A20" s="20" t="s">
        <v>81</v>
      </c>
      <c r="B20" s="66" t="s">
        <v>189</v>
      </c>
      <c r="C20" s="22" t="s">
        <v>68</v>
      </c>
      <c r="D20" s="23">
        <v>34</v>
      </c>
      <c r="E20" s="24"/>
      <c r="F20" s="24">
        <f t="shared" si="0"/>
        <v>0</v>
      </c>
      <c r="G20" s="25"/>
    </row>
    <row r="21" spans="1:7" ht="84" customHeight="1" x14ac:dyDescent="0.35">
      <c r="A21" s="20" t="s">
        <v>95</v>
      </c>
      <c r="B21" s="37" t="s">
        <v>141</v>
      </c>
      <c r="C21" s="22" t="s">
        <v>68</v>
      </c>
      <c r="D21" s="23">
        <v>339.12</v>
      </c>
      <c r="E21" s="24"/>
      <c r="F21" s="24">
        <f t="shared" si="0"/>
        <v>0</v>
      </c>
      <c r="G21" s="25"/>
    </row>
    <row r="22" spans="1:7" ht="92.25" customHeight="1" x14ac:dyDescent="0.35">
      <c r="A22" s="20" t="s">
        <v>96</v>
      </c>
      <c r="B22" s="33" t="s">
        <v>142</v>
      </c>
      <c r="C22" s="34" t="s">
        <v>68</v>
      </c>
      <c r="D22" s="35">
        <v>105</v>
      </c>
      <c r="E22" s="36"/>
      <c r="F22" s="24">
        <f t="shared" si="0"/>
        <v>0</v>
      </c>
      <c r="G22" s="25" t="s">
        <v>143</v>
      </c>
    </row>
    <row r="23" spans="1:7" ht="81.75" customHeight="1" x14ac:dyDescent="0.35">
      <c r="A23" s="20" t="s">
        <v>188</v>
      </c>
      <c r="B23" s="33" t="s">
        <v>144</v>
      </c>
      <c r="C23" s="34" t="s">
        <v>68</v>
      </c>
      <c r="D23" s="35">
        <v>37.4</v>
      </c>
      <c r="E23" s="36"/>
      <c r="F23" s="24">
        <f t="shared" si="0"/>
        <v>0</v>
      </c>
      <c r="G23" s="25"/>
    </row>
    <row r="24" spans="1:7" ht="81.75" customHeight="1" x14ac:dyDescent="0.35">
      <c r="A24" s="20" t="s">
        <v>191</v>
      </c>
      <c r="B24" s="33" t="s">
        <v>196</v>
      </c>
      <c r="C24" s="34" t="s">
        <v>68</v>
      </c>
      <c r="D24" s="35">
        <v>24</v>
      </c>
      <c r="E24" s="36"/>
      <c r="F24" s="24">
        <f t="shared" si="0"/>
        <v>0</v>
      </c>
      <c r="G24" s="25"/>
    </row>
    <row r="25" spans="1:7" ht="84" customHeight="1" x14ac:dyDescent="0.35">
      <c r="A25" s="20" t="s">
        <v>198</v>
      </c>
      <c r="B25" s="33" t="s">
        <v>145</v>
      </c>
      <c r="C25" s="34" t="s">
        <v>68</v>
      </c>
      <c r="D25" s="35">
        <v>105</v>
      </c>
      <c r="E25" s="36"/>
      <c r="F25" s="24">
        <f t="shared" si="0"/>
        <v>0</v>
      </c>
      <c r="G25" s="25"/>
    </row>
    <row r="26" spans="1:7" ht="91.5" customHeight="1" x14ac:dyDescent="0.35">
      <c r="A26" s="20" t="s">
        <v>199</v>
      </c>
      <c r="B26" s="33" t="s">
        <v>187</v>
      </c>
      <c r="C26" s="34" t="s">
        <v>132</v>
      </c>
      <c r="D26" s="35">
        <v>20</v>
      </c>
      <c r="E26" s="36"/>
      <c r="F26" s="24">
        <f t="shared" si="0"/>
        <v>0</v>
      </c>
      <c r="G26" s="25"/>
    </row>
    <row r="27" spans="1:7" ht="105.75" customHeight="1" x14ac:dyDescent="0.35">
      <c r="A27" s="20" t="s">
        <v>200</v>
      </c>
      <c r="B27" s="33" t="s">
        <v>186</v>
      </c>
      <c r="C27" s="34" t="s">
        <v>99</v>
      </c>
      <c r="D27" s="35">
        <v>4</v>
      </c>
      <c r="E27" s="36"/>
      <c r="F27" s="24">
        <f t="shared" si="0"/>
        <v>0</v>
      </c>
      <c r="G27" s="25"/>
    </row>
    <row r="28" spans="1:7" ht="23.25" customHeight="1" thickBot="1" x14ac:dyDescent="0.4">
      <c r="A28" s="101" t="s">
        <v>181</v>
      </c>
      <c r="B28" s="102"/>
      <c r="C28" s="39"/>
      <c r="D28" s="40"/>
      <c r="E28" s="41"/>
      <c r="F28" s="103">
        <f>SUM(F7:F27)</f>
        <v>0</v>
      </c>
      <c r="G28" s="42"/>
    </row>
    <row r="29" spans="1:7" x14ac:dyDescent="0.35">
      <c r="F29" s="30"/>
    </row>
  </sheetData>
  <mergeCells count="11">
    <mergeCell ref="A28:B28"/>
    <mergeCell ref="A1:G1"/>
    <mergeCell ref="A2:G2"/>
    <mergeCell ref="A4:A6"/>
    <mergeCell ref="B4:B5"/>
    <mergeCell ref="C4:C6"/>
    <mergeCell ref="D4:D6"/>
    <mergeCell ref="E4:E6"/>
    <mergeCell ref="F4:F6"/>
    <mergeCell ref="G4:G6"/>
    <mergeCell ref="A3:G3"/>
  </mergeCells>
  <phoneticPr fontId="5" type="noConversion"/>
  <pageMargins left="0.7" right="0.7" top="0.75" bottom="0.75" header="0.3" footer="0.3"/>
  <pageSetup scale="6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2"/>
  <sheetViews>
    <sheetView view="pageBreakPreview" topLeftCell="A11" zoomScale="80" zoomScaleNormal="100" zoomScaleSheetLayoutView="80" workbookViewId="0">
      <selection activeCell="E7" sqref="E7:E20"/>
    </sheetView>
  </sheetViews>
  <sheetFormatPr defaultColWidth="8.90625" defaultRowHeight="14.5" x14ac:dyDescent="0.35"/>
  <cols>
    <col min="1" max="1" width="5.08984375" style="28" customWidth="1"/>
    <col min="2" max="2" width="115.54296875" style="18" customWidth="1"/>
    <col min="3" max="3" width="8" style="29" customWidth="1"/>
    <col min="4" max="4" width="11.6328125" style="29" customWidth="1"/>
    <col min="5" max="5" width="15" style="29" customWidth="1"/>
    <col min="6" max="6" width="17" style="29" customWidth="1"/>
    <col min="7" max="7" width="25.6328125" style="31" customWidth="1"/>
    <col min="8" max="16384" width="8.90625" style="18"/>
  </cols>
  <sheetData>
    <row r="1" spans="1:7" ht="29.25" customHeight="1" thickBot="1" x14ac:dyDescent="0.4">
      <c r="A1" s="83" t="s">
        <v>147</v>
      </c>
      <c r="B1" s="84"/>
      <c r="C1" s="84"/>
      <c r="D1" s="84"/>
      <c r="E1" s="84"/>
      <c r="F1" s="84"/>
      <c r="G1" s="85"/>
    </row>
    <row r="2" spans="1:7" ht="111" customHeight="1" thickBot="1" x14ac:dyDescent="0.4">
      <c r="A2" s="86" t="s">
        <v>61</v>
      </c>
      <c r="B2" s="87"/>
      <c r="C2" s="87"/>
      <c r="D2" s="87"/>
      <c r="E2" s="87"/>
      <c r="F2" s="87"/>
      <c r="G2" s="88"/>
    </row>
    <row r="3" spans="1:7" ht="33" customHeight="1" thickBot="1" x14ac:dyDescent="0.4">
      <c r="A3" s="80" t="s">
        <v>172</v>
      </c>
      <c r="B3" s="81"/>
      <c r="C3" s="81"/>
      <c r="D3" s="81"/>
      <c r="E3" s="81"/>
      <c r="F3" s="81"/>
      <c r="G3" s="82"/>
    </row>
    <row r="4" spans="1:7" ht="17.25" customHeight="1" x14ac:dyDescent="0.35">
      <c r="A4" s="89" t="s">
        <v>62</v>
      </c>
      <c r="B4" s="92" t="s">
        <v>2</v>
      </c>
      <c r="C4" s="94" t="s">
        <v>3</v>
      </c>
      <c r="D4" s="94" t="s">
        <v>63</v>
      </c>
      <c r="E4" s="94" t="s">
        <v>64</v>
      </c>
      <c r="F4" s="94" t="s">
        <v>65</v>
      </c>
      <c r="G4" s="97" t="s">
        <v>66</v>
      </c>
    </row>
    <row r="5" spans="1:7" ht="6" customHeight="1" x14ac:dyDescent="0.35">
      <c r="A5" s="90"/>
      <c r="B5" s="93"/>
      <c r="C5" s="95"/>
      <c r="D5" s="95"/>
      <c r="E5" s="95"/>
      <c r="F5" s="95"/>
      <c r="G5" s="98"/>
    </row>
    <row r="6" spans="1:7" ht="16.5" customHeight="1" thickBot="1" x14ac:dyDescent="0.4">
      <c r="A6" s="91"/>
      <c r="B6" s="19" t="s">
        <v>113</v>
      </c>
      <c r="C6" s="96"/>
      <c r="D6" s="96"/>
      <c r="E6" s="96"/>
      <c r="F6" s="96"/>
      <c r="G6" s="99"/>
    </row>
    <row r="7" spans="1:7" ht="62" x14ac:dyDescent="0.35">
      <c r="A7" s="20" t="s">
        <v>100</v>
      </c>
      <c r="B7" s="21" t="s">
        <v>158</v>
      </c>
      <c r="C7" s="55" t="s">
        <v>153</v>
      </c>
      <c r="D7" s="56">
        <v>4</v>
      </c>
      <c r="E7" s="57"/>
      <c r="F7" s="57">
        <f>E7*D7</f>
        <v>0</v>
      </c>
      <c r="G7" s="25"/>
    </row>
    <row r="8" spans="1:7" ht="62" x14ac:dyDescent="0.35">
      <c r="A8" s="20" t="s">
        <v>101</v>
      </c>
      <c r="B8" s="21" t="s">
        <v>159</v>
      </c>
      <c r="C8" s="55" t="s">
        <v>153</v>
      </c>
      <c r="D8" s="56">
        <v>2</v>
      </c>
      <c r="E8" s="57"/>
      <c r="F8" s="57">
        <f t="shared" ref="F8:F20" si="0">E8*D8</f>
        <v>0</v>
      </c>
      <c r="G8" s="25"/>
    </row>
    <row r="9" spans="1:7" ht="62" x14ac:dyDescent="0.35">
      <c r="A9" s="20" t="s">
        <v>102</v>
      </c>
      <c r="B9" s="26" t="s">
        <v>160</v>
      </c>
      <c r="C9" s="55" t="s">
        <v>153</v>
      </c>
      <c r="D9" s="58">
        <v>2</v>
      </c>
      <c r="E9" s="59"/>
      <c r="F9" s="57">
        <f t="shared" si="0"/>
        <v>0</v>
      </c>
      <c r="G9" s="25"/>
    </row>
    <row r="10" spans="1:7" ht="62" x14ac:dyDescent="0.35">
      <c r="A10" s="20" t="s">
        <v>103</v>
      </c>
      <c r="B10" s="26" t="s">
        <v>161</v>
      </c>
      <c r="C10" s="55" t="s">
        <v>154</v>
      </c>
      <c r="D10" s="58">
        <v>2</v>
      </c>
      <c r="E10" s="59"/>
      <c r="F10" s="57">
        <f t="shared" si="0"/>
        <v>0</v>
      </c>
      <c r="G10" s="25"/>
    </row>
    <row r="11" spans="1:7" ht="62" x14ac:dyDescent="0.35">
      <c r="A11" s="20" t="s">
        <v>104</v>
      </c>
      <c r="B11" s="26" t="s">
        <v>162</v>
      </c>
      <c r="C11" s="55" t="s">
        <v>153</v>
      </c>
      <c r="D11" s="58">
        <v>1</v>
      </c>
      <c r="E11" s="59"/>
      <c r="F11" s="57">
        <f t="shared" si="0"/>
        <v>0</v>
      </c>
      <c r="G11" s="25"/>
    </row>
    <row r="12" spans="1:7" ht="62" x14ac:dyDescent="0.35">
      <c r="A12" s="20" t="s">
        <v>105</v>
      </c>
      <c r="B12" s="26" t="s">
        <v>163</v>
      </c>
      <c r="C12" s="60" t="s">
        <v>155</v>
      </c>
      <c r="D12" s="58">
        <v>25</v>
      </c>
      <c r="E12" s="59"/>
      <c r="F12" s="57">
        <f t="shared" si="0"/>
        <v>0</v>
      </c>
      <c r="G12" s="25"/>
    </row>
    <row r="13" spans="1:7" ht="62" x14ac:dyDescent="0.35">
      <c r="A13" s="20" t="s">
        <v>106</v>
      </c>
      <c r="B13" s="21" t="s">
        <v>164</v>
      </c>
      <c r="C13" s="60" t="s">
        <v>155</v>
      </c>
      <c r="D13" s="58">
        <v>75</v>
      </c>
      <c r="E13" s="59"/>
      <c r="F13" s="57">
        <f t="shared" si="0"/>
        <v>0</v>
      </c>
      <c r="G13" s="25"/>
    </row>
    <row r="14" spans="1:7" ht="62" x14ac:dyDescent="0.35">
      <c r="A14" s="20" t="s">
        <v>107</v>
      </c>
      <c r="B14" s="27" t="s">
        <v>165</v>
      </c>
      <c r="C14" s="60" t="s">
        <v>155</v>
      </c>
      <c r="D14" s="58">
        <v>30</v>
      </c>
      <c r="E14" s="59"/>
      <c r="F14" s="57">
        <f t="shared" si="0"/>
        <v>0</v>
      </c>
      <c r="G14" s="25"/>
    </row>
    <row r="15" spans="1:7" ht="77.5" x14ac:dyDescent="0.35">
      <c r="A15" s="20" t="s">
        <v>108</v>
      </c>
      <c r="B15" s="33" t="s">
        <v>166</v>
      </c>
      <c r="C15" s="60" t="s">
        <v>156</v>
      </c>
      <c r="D15" s="58">
        <v>120</v>
      </c>
      <c r="E15" s="59"/>
      <c r="F15" s="57">
        <f t="shared" si="0"/>
        <v>0</v>
      </c>
      <c r="G15" s="25"/>
    </row>
    <row r="16" spans="1:7" ht="62" x14ac:dyDescent="0.35">
      <c r="A16" s="20" t="s">
        <v>109</v>
      </c>
      <c r="B16" s="27" t="s">
        <v>167</v>
      </c>
      <c r="C16" s="55" t="s">
        <v>153</v>
      </c>
      <c r="D16" s="58">
        <v>1</v>
      </c>
      <c r="E16" s="59"/>
      <c r="F16" s="57">
        <f t="shared" si="0"/>
        <v>0</v>
      </c>
      <c r="G16" s="25"/>
    </row>
    <row r="17" spans="1:7" ht="62" x14ac:dyDescent="0.35">
      <c r="A17" s="20" t="s">
        <v>110</v>
      </c>
      <c r="B17" s="27" t="s">
        <v>168</v>
      </c>
      <c r="C17" s="55" t="s">
        <v>153</v>
      </c>
      <c r="D17" s="58">
        <v>1</v>
      </c>
      <c r="E17" s="59"/>
      <c r="F17" s="57">
        <f t="shared" si="0"/>
        <v>0</v>
      </c>
      <c r="G17" s="25"/>
    </row>
    <row r="18" spans="1:7" ht="77.5" x14ac:dyDescent="0.35">
      <c r="A18" s="20" t="s">
        <v>111</v>
      </c>
      <c r="B18" s="27" t="s">
        <v>169</v>
      </c>
      <c r="C18" s="55" t="s">
        <v>153</v>
      </c>
      <c r="D18" s="58">
        <v>1</v>
      </c>
      <c r="E18" s="59"/>
      <c r="F18" s="57">
        <f t="shared" si="0"/>
        <v>0</v>
      </c>
      <c r="G18" s="25"/>
    </row>
    <row r="19" spans="1:7" ht="62" x14ac:dyDescent="0.35">
      <c r="A19" s="20" t="s">
        <v>173</v>
      </c>
      <c r="B19" s="27" t="s">
        <v>170</v>
      </c>
      <c r="C19" s="61" t="s">
        <v>157</v>
      </c>
      <c r="D19" s="62">
        <v>1</v>
      </c>
      <c r="E19" s="59"/>
      <c r="F19" s="57">
        <f t="shared" si="0"/>
        <v>0</v>
      </c>
      <c r="G19" s="25"/>
    </row>
    <row r="20" spans="1:7" ht="62" x14ac:dyDescent="0.35">
      <c r="A20" s="20" t="s">
        <v>174</v>
      </c>
      <c r="B20" s="27" t="s">
        <v>171</v>
      </c>
      <c r="C20" s="63" t="s">
        <v>153</v>
      </c>
      <c r="D20" s="64">
        <v>1</v>
      </c>
      <c r="E20" s="65"/>
      <c r="F20" s="57">
        <f t="shared" si="0"/>
        <v>0</v>
      </c>
      <c r="G20" s="25"/>
    </row>
    <row r="21" spans="1:7" ht="24" customHeight="1" x14ac:dyDescent="0.35">
      <c r="A21" s="20"/>
      <c r="B21" s="32" t="s">
        <v>114</v>
      </c>
      <c r="C21" s="22"/>
      <c r="D21" s="23"/>
      <c r="E21" s="24"/>
      <c r="F21" s="43">
        <f>SUM(F7:F20)</f>
        <v>0</v>
      </c>
      <c r="G21" s="25"/>
    </row>
    <row r="22" spans="1:7" x14ac:dyDescent="0.35">
      <c r="F22" s="30"/>
    </row>
  </sheetData>
  <mergeCells count="10">
    <mergeCell ref="A1:G1"/>
    <mergeCell ref="A2:G2"/>
    <mergeCell ref="A3:G3"/>
    <mergeCell ref="A4:A6"/>
    <mergeCell ref="B4:B5"/>
    <mergeCell ref="C4:C6"/>
    <mergeCell ref="D4:D6"/>
    <mergeCell ref="E4:E6"/>
    <mergeCell ref="F4:F6"/>
    <mergeCell ref="G4:G6"/>
  </mergeCells>
  <pageMargins left="0.7" right="0.7" top="0.75" bottom="0.75" header="0.3" footer="0.3"/>
  <pageSetup scale="6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1"/>
  <sheetViews>
    <sheetView view="pageBreakPreview" topLeftCell="A18" zoomScale="80" zoomScaleNormal="100" zoomScaleSheetLayoutView="80" workbookViewId="0">
      <selection activeCell="E7" sqref="E7:E29"/>
    </sheetView>
  </sheetViews>
  <sheetFormatPr defaultColWidth="8.90625" defaultRowHeight="14.5" x14ac:dyDescent="0.35"/>
  <cols>
    <col min="1" max="1" width="5.08984375" style="28" customWidth="1"/>
    <col min="2" max="2" width="115.54296875" style="18" customWidth="1"/>
    <col min="3" max="3" width="8" style="29" customWidth="1"/>
    <col min="4" max="4" width="11.6328125" style="29" customWidth="1"/>
    <col min="5" max="5" width="15" style="29" customWidth="1"/>
    <col min="6" max="6" width="17" style="29" customWidth="1"/>
    <col min="7" max="7" width="25.6328125" style="31" customWidth="1"/>
    <col min="8" max="16384" width="8.90625" style="18"/>
  </cols>
  <sheetData>
    <row r="1" spans="1:7" ht="29.25" customHeight="1" thickBot="1" x14ac:dyDescent="0.4">
      <c r="A1" s="83" t="s">
        <v>147</v>
      </c>
      <c r="B1" s="84"/>
      <c r="C1" s="84"/>
      <c r="D1" s="84"/>
      <c r="E1" s="84"/>
      <c r="F1" s="84"/>
      <c r="G1" s="85"/>
    </row>
    <row r="2" spans="1:7" ht="111" customHeight="1" thickBot="1" x14ac:dyDescent="0.4">
      <c r="A2" s="86" t="s">
        <v>61</v>
      </c>
      <c r="B2" s="87"/>
      <c r="C2" s="87"/>
      <c r="D2" s="87"/>
      <c r="E2" s="87"/>
      <c r="F2" s="87"/>
      <c r="G2" s="88"/>
    </row>
    <row r="3" spans="1:7" ht="33" customHeight="1" thickBot="1" x14ac:dyDescent="0.4">
      <c r="A3" s="80" t="s">
        <v>208</v>
      </c>
      <c r="B3" s="81"/>
      <c r="C3" s="81"/>
      <c r="D3" s="81"/>
      <c r="E3" s="81"/>
      <c r="F3" s="81"/>
      <c r="G3" s="82"/>
    </row>
    <row r="4" spans="1:7" ht="17.25" customHeight="1" x14ac:dyDescent="0.35">
      <c r="A4" s="89" t="s">
        <v>62</v>
      </c>
      <c r="B4" s="92" t="s">
        <v>2</v>
      </c>
      <c r="C4" s="94" t="s">
        <v>3</v>
      </c>
      <c r="D4" s="94" t="s">
        <v>63</v>
      </c>
      <c r="E4" s="94" t="s">
        <v>64</v>
      </c>
      <c r="F4" s="94" t="s">
        <v>65</v>
      </c>
      <c r="G4" s="97" t="s">
        <v>66</v>
      </c>
    </row>
    <row r="5" spans="1:7" ht="6" customHeight="1" x14ac:dyDescent="0.35">
      <c r="A5" s="90"/>
      <c r="B5" s="93"/>
      <c r="C5" s="95"/>
      <c r="D5" s="95"/>
      <c r="E5" s="95"/>
      <c r="F5" s="95"/>
      <c r="G5" s="98"/>
    </row>
    <row r="6" spans="1:7" ht="16.5" customHeight="1" thickBot="1" x14ac:dyDescent="0.4">
      <c r="A6" s="91"/>
      <c r="B6" s="19" t="s">
        <v>113</v>
      </c>
      <c r="C6" s="96"/>
      <c r="D6" s="96"/>
      <c r="E6" s="96"/>
      <c r="F6" s="96"/>
      <c r="G6" s="99"/>
    </row>
    <row r="7" spans="1:7" ht="62" x14ac:dyDescent="0.35">
      <c r="A7" s="20" t="s">
        <v>118</v>
      </c>
      <c r="B7" s="21" t="s">
        <v>197</v>
      </c>
      <c r="C7" s="22" t="s">
        <v>132</v>
      </c>
      <c r="D7" s="23">
        <v>45</v>
      </c>
      <c r="E7" s="54"/>
      <c r="F7" s="24">
        <f>E7*D7</f>
        <v>0</v>
      </c>
      <c r="G7" s="25"/>
    </row>
    <row r="8" spans="1:7" ht="62" x14ac:dyDescent="0.35">
      <c r="A8" s="20" t="s">
        <v>119</v>
      </c>
      <c r="B8" s="21" t="s">
        <v>148</v>
      </c>
      <c r="C8" s="22" t="s">
        <v>132</v>
      </c>
      <c r="D8" s="23">
        <v>66</v>
      </c>
      <c r="E8" s="54"/>
      <c r="F8" s="24">
        <f>E8*D8</f>
        <v>0</v>
      </c>
      <c r="G8" s="25"/>
    </row>
    <row r="9" spans="1:7" ht="62" x14ac:dyDescent="0.35">
      <c r="A9" s="20" t="s">
        <v>120</v>
      </c>
      <c r="B9" s="21" t="s">
        <v>133</v>
      </c>
      <c r="C9" s="22" t="s">
        <v>68</v>
      </c>
      <c r="D9" s="23">
        <v>45</v>
      </c>
      <c r="E9" s="24"/>
      <c r="F9" s="24">
        <f t="shared" ref="F9:F29" si="0">E9*D9</f>
        <v>0</v>
      </c>
      <c r="G9" s="25"/>
    </row>
    <row r="10" spans="1:7" ht="62" x14ac:dyDescent="0.35">
      <c r="A10" s="20" t="s">
        <v>121</v>
      </c>
      <c r="B10" s="26" t="s">
        <v>134</v>
      </c>
      <c r="C10" s="22" t="s">
        <v>68</v>
      </c>
      <c r="D10" s="23">
        <v>45</v>
      </c>
      <c r="E10" s="24"/>
      <c r="F10" s="24">
        <f t="shared" si="0"/>
        <v>0</v>
      </c>
      <c r="G10" s="25"/>
    </row>
    <row r="11" spans="1:7" ht="62" x14ac:dyDescent="0.35">
      <c r="A11" s="20" t="s">
        <v>122</v>
      </c>
      <c r="B11" s="26" t="s">
        <v>135</v>
      </c>
      <c r="C11" s="22" t="s">
        <v>68</v>
      </c>
      <c r="D11" s="23">
        <v>45</v>
      </c>
      <c r="E11" s="24"/>
      <c r="F11" s="24">
        <f t="shared" si="0"/>
        <v>0</v>
      </c>
      <c r="G11" s="25"/>
    </row>
    <row r="12" spans="1:7" ht="62" x14ac:dyDescent="0.35">
      <c r="A12" s="20" t="s">
        <v>123</v>
      </c>
      <c r="B12" s="26" t="s">
        <v>136</v>
      </c>
      <c r="C12" s="22" t="s">
        <v>68</v>
      </c>
      <c r="D12" s="23">
        <v>45</v>
      </c>
      <c r="E12" s="24"/>
      <c r="F12" s="24">
        <f t="shared" si="0"/>
        <v>0</v>
      </c>
      <c r="G12" s="25"/>
    </row>
    <row r="13" spans="1:7" ht="62" x14ac:dyDescent="0.35">
      <c r="A13" s="20" t="s">
        <v>124</v>
      </c>
      <c r="B13" s="26" t="s">
        <v>137</v>
      </c>
      <c r="C13" s="22" t="s">
        <v>68</v>
      </c>
      <c r="D13" s="23">
        <f>45*0.07</f>
        <v>3.1500000000000004</v>
      </c>
      <c r="E13" s="24"/>
      <c r="F13" s="24">
        <f t="shared" si="0"/>
        <v>0</v>
      </c>
      <c r="G13" s="25"/>
    </row>
    <row r="14" spans="1:7" ht="62" x14ac:dyDescent="0.35">
      <c r="A14" s="20" t="s">
        <v>125</v>
      </c>
      <c r="B14" s="21" t="s">
        <v>138</v>
      </c>
      <c r="C14" s="22" t="s">
        <v>68</v>
      </c>
      <c r="D14" s="23">
        <v>47</v>
      </c>
      <c r="E14" s="24"/>
      <c r="F14" s="24">
        <f t="shared" si="0"/>
        <v>0</v>
      </c>
      <c r="G14" s="25"/>
    </row>
    <row r="15" spans="1:7" ht="62" x14ac:dyDescent="0.35">
      <c r="A15" s="20" t="s">
        <v>126</v>
      </c>
      <c r="B15" s="27" t="s">
        <v>139</v>
      </c>
      <c r="C15" s="22" t="s">
        <v>132</v>
      </c>
      <c r="D15" s="23">
        <v>8</v>
      </c>
      <c r="E15" s="24"/>
      <c r="F15" s="24">
        <f t="shared" si="0"/>
        <v>0</v>
      </c>
      <c r="G15" s="25"/>
    </row>
    <row r="16" spans="1:7" ht="62" x14ac:dyDescent="0.35">
      <c r="A16" s="20" t="s">
        <v>176</v>
      </c>
      <c r="B16" s="26" t="s">
        <v>209</v>
      </c>
      <c r="C16" s="22" t="s">
        <v>68</v>
      </c>
      <c r="D16" s="23">
        <v>8.9</v>
      </c>
      <c r="E16" s="24"/>
      <c r="F16" s="24">
        <f t="shared" ref="F16" si="1">E16*D16</f>
        <v>0</v>
      </c>
      <c r="G16" s="25"/>
    </row>
    <row r="17" spans="1:7" ht="66.75" customHeight="1" x14ac:dyDescent="0.35">
      <c r="A17" s="20" t="s">
        <v>177</v>
      </c>
      <c r="B17" s="26" t="s">
        <v>210</v>
      </c>
      <c r="C17" s="22" t="s">
        <v>68</v>
      </c>
      <c r="D17" s="23">
        <v>19.100000000000001</v>
      </c>
      <c r="E17" s="24"/>
      <c r="F17" s="24">
        <f t="shared" ref="F17" si="2">E17*D17</f>
        <v>0</v>
      </c>
      <c r="G17" s="25"/>
    </row>
    <row r="18" spans="1:7" ht="62" x14ac:dyDescent="0.35">
      <c r="A18" s="20" t="s">
        <v>178</v>
      </c>
      <c r="B18" s="26" t="s">
        <v>211</v>
      </c>
      <c r="C18" s="22" t="s">
        <v>68</v>
      </c>
      <c r="D18" s="23">
        <v>28</v>
      </c>
      <c r="E18" s="24"/>
      <c r="F18" s="24">
        <f t="shared" si="0"/>
        <v>0</v>
      </c>
      <c r="G18" s="25"/>
    </row>
    <row r="19" spans="1:7" ht="62" x14ac:dyDescent="0.35">
      <c r="A19" s="20" t="s">
        <v>179</v>
      </c>
      <c r="B19" s="37" t="s">
        <v>140</v>
      </c>
      <c r="C19" s="22" t="s">
        <v>68</v>
      </c>
      <c r="D19" s="23">
        <v>238</v>
      </c>
      <c r="E19" s="24"/>
      <c r="F19" s="24">
        <f t="shared" si="0"/>
        <v>0</v>
      </c>
      <c r="G19" s="25"/>
    </row>
    <row r="20" spans="1:7" ht="62" x14ac:dyDescent="0.35">
      <c r="A20" s="20" t="s">
        <v>180</v>
      </c>
      <c r="B20" s="37" t="s">
        <v>141</v>
      </c>
      <c r="C20" s="22" t="s">
        <v>68</v>
      </c>
      <c r="D20" s="23">
        <v>82.8</v>
      </c>
      <c r="E20" s="24"/>
      <c r="F20" s="24">
        <f t="shared" si="0"/>
        <v>0</v>
      </c>
      <c r="G20" s="25"/>
    </row>
    <row r="21" spans="1:7" ht="62" x14ac:dyDescent="0.35">
      <c r="A21" s="20" t="s">
        <v>201</v>
      </c>
      <c r="B21" s="33" t="s">
        <v>142</v>
      </c>
      <c r="C21" s="22" t="s">
        <v>68</v>
      </c>
      <c r="D21" s="23">
        <v>3.71</v>
      </c>
      <c r="E21" s="24"/>
      <c r="F21" s="24">
        <f t="shared" si="0"/>
        <v>0</v>
      </c>
      <c r="G21" s="25"/>
    </row>
    <row r="22" spans="1:7" ht="62" x14ac:dyDescent="0.35">
      <c r="A22" s="20" t="s">
        <v>202</v>
      </c>
      <c r="B22" s="27" t="s">
        <v>212</v>
      </c>
      <c r="C22" s="22" t="s">
        <v>68</v>
      </c>
      <c r="D22" s="23">
        <v>5.28</v>
      </c>
      <c r="E22" s="24"/>
      <c r="F22" s="24">
        <f t="shared" si="0"/>
        <v>0</v>
      </c>
      <c r="G22" s="25"/>
    </row>
    <row r="23" spans="1:7" ht="62" x14ac:dyDescent="0.35">
      <c r="A23" s="20" t="s">
        <v>203</v>
      </c>
      <c r="B23" s="27" t="s">
        <v>192</v>
      </c>
      <c r="C23" s="22" t="s">
        <v>68</v>
      </c>
      <c r="D23" s="23">
        <v>6.16</v>
      </c>
      <c r="E23" s="24"/>
      <c r="F23" s="24">
        <f t="shared" si="0"/>
        <v>0</v>
      </c>
      <c r="G23" s="25"/>
    </row>
    <row r="24" spans="1:7" ht="62" x14ac:dyDescent="0.35">
      <c r="A24" s="20" t="s">
        <v>204</v>
      </c>
      <c r="B24" s="27" t="s">
        <v>149</v>
      </c>
      <c r="C24" s="22" t="s">
        <v>68</v>
      </c>
      <c r="D24" s="23">
        <v>3.71</v>
      </c>
      <c r="E24" s="24"/>
      <c r="F24" s="24">
        <f t="shared" si="0"/>
        <v>0</v>
      </c>
      <c r="G24" s="25"/>
    </row>
    <row r="25" spans="1:7" ht="62" x14ac:dyDescent="0.35">
      <c r="A25" s="20" t="s">
        <v>205</v>
      </c>
      <c r="B25" s="27" t="s">
        <v>150</v>
      </c>
      <c r="C25" s="22" t="s">
        <v>68</v>
      </c>
      <c r="D25" s="23">
        <v>3.71</v>
      </c>
      <c r="E25" s="24"/>
      <c r="F25" s="24">
        <f t="shared" si="0"/>
        <v>0</v>
      </c>
      <c r="G25" s="25"/>
    </row>
    <row r="26" spans="1:7" ht="62" x14ac:dyDescent="0.35">
      <c r="A26" s="20" t="s">
        <v>206</v>
      </c>
      <c r="B26" s="27" t="s">
        <v>151</v>
      </c>
      <c r="C26" s="22" t="s">
        <v>68</v>
      </c>
      <c r="D26" s="23">
        <v>15.15</v>
      </c>
      <c r="E26" s="24"/>
      <c r="F26" s="24">
        <f t="shared" si="0"/>
        <v>0</v>
      </c>
      <c r="G26" s="25"/>
    </row>
    <row r="27" spans="1:7" ht="62" x14ac:dyDescent="0.35">
      <c r="A27" s="20" t="s">
        <v>207</v>
      </c>
      <c r="B27" s="66" t="s">
        <v>193</v>
      </c>
      <c r="C27" s="34" t="s">
        <v>132</v>
      </c>
      <c r="D27" s="35">
        <v>10</v>
      </c>
      <c r="E27" s="36"/>
      <c r="F27" s="67">
        <f t="shared" ref="F27" si="3">D27*E27</f>
        <v>0</v>
      </c>
      <c r="G27" s="25"/>
    </row>
    <row r="28" spans="1:7" ht="74.25" customHeight="1" x14ac:dyDescent="0.35">
      <c r="A28" s="20" t="s">
        <v>215</v>
      </c>
      <c r="B28" s="27" t="s">
        <v>213</v>
      </c>
      <c r="C28" s="22" t="s">
        <v>214</v>
      </c>
      <c r="D28" s="23">
        <v>35</v>
      </c>
      <c r="E28" s="24"/>
      <c r="F28" s="24">
        <f t="shared" ref="F28" si="4">E28*D28</f>
        <v>0</v>
      </c>
      <c r="G28" s="25"/>
    </row>
    <row r="29" spans="1:7" ht="62" x14ac:dyDescent="0.35">
      <c r="A29" s="20" t="s">
        <v>216</v>
      </c>
      <c r="B29" s="27" t="s">
        <v>152</v>
      </c>
      <c r="C29" s="22" t="s">
        <v>132</v>
      </c>
      <c r="D29" s="23">
        <v>25</v>
      </c>
      <c r="E29" s="24"/>
      <c r="F29" s="24">
        <f t="shared" si="0"/>
        <v>0</v>
      </c>
      <c r="G29" s="25"/>
    </row>
    <row r="30" spans="1:7" ht="24" customHeight="1" x14ac:dyDescent="0.35">
      <c r="A30" s="20"/>
      <c r="B30" s="32" t="s">
        <v>183</v>
      </c>
      <c r="C30" s="22"/>
      <c r="D30" s="23"/>
      <c r="E30" s="24"/>
      <c r="F30" s="43">
        <f>SUM(F7:F29)</f>
        <v>0</v>
      </c>
      <c r="G30" s="25"/>
    </row>
    <row r="31" spans="1:7" x14ac:dyDescent="0.35">
      <c r="F31" s="30"/>
    </row>
  </sheetData>
  <mergeCells count="10">
    <mergeCell ref="A1:G1"/>
    <mergeCell ref="A2:G2"/>
    <mergeCell ref="A4:A6"/>
    <mergeCell ref="B4:B5"/>
    <mergeCell ref="C4:C6"/>
    <mergeCell ref="D4:D6"/>
    <mergeCell ref="E4:E6"/>
    <mergeCell ref="F4:F6"/>
    <mergeCell ref="G4:G6"/>
    <mergeCell ref="A3:G3"/>
  </mergeCells>
  <pageMargins left="0.7" right="0.7" top="0.75" bottom="0.75" header="0.3" footer="0.3"/>
  <pageSetup scale="6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0161F07A-6211-47F3-AD2C-AFCD19107C1A}"/>
</file>

<file path=customXml/itemProps2.xml><?xml version="1.0" encoding="utf-8"?>
<ds:datastoreItem xmlns:ds="http://schemas.openxmlformats.org/officeDocument/2006/customXml" ds:itemID="{1D9065FC-E6D6-4AB1-8A0C-0DBE8E000134}"/>
</file>

<file path=customXml/itemProps3.xml><?xml version="1.0" encoding="utf-8"?>
<ds:datastoreItem xmlns:ds="http://schemas.openxmlformats.org/officeDocument/2006/customXml" ds:itemID="{02AC4279-3253-49A5-869E-247D314B4B6D}"/>
</file>

<file path=customXml/itemProps4.xml><?xml version="1.0" encoding="utf-8"?>
<ds:datastoreItem xmlns:ds="http://schemas.openxmlformats.org/officeDocument/2006/customXml" ds:itemID="{77A5B76D-A352-4A51-81A9-D83D766EF94F}"/>
</file>

<file path=customXml/itemProps5.xml><?xml version="1.0" encoding="utf-8"?>
<ds:datastoreItem xmlns:ds="http://schemas.openxmlformats.org/officeDocument/2006/customXml" ds:itemID="{CB126D2B-033A-4932-A25A-FB6F0C1C11E5}"/>
</file>

<file path=customXml/itemProps6.xml><?xml version="1.0" encoding="utf-8"?>
<ds:datastoreItem xmlns:ds="http://schemas.openxmlformats.org/officeDocument/2006/customXml" ds:itemID="{0917AE97-F367-45FE-82CD-1652BA0A53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Measurements</vt:lpstr>
      <vt:lpstr>Summary</vt:lpstr>
      <vt:lpstr>Priority 1 (Repairing)</vt:lpstr>
      <vt:lpstr>Priority 2 (Solar System)</vt:lpstr>
      <vt:lpstr>Priority 3 (Latrine Repairing)</vt:lpstr>
      <vt:lpstr>Summary!Print_Area</vt:lpstr>
      <vt:lpstr>'Priority 1 (Repairing)'!Print_Titles</vt:lpstr>
      <vt:lpstr>'Priority 2 (Solar System)'!Print_Titles</vt:lpstr>
      <vt:lpstr>'Priority 3 (Latrine Repairing)'!Print_Titles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2023-12-14T11:42:00Z</cp:lastPrinted>
  <dcterms:created xsi:type="dcterms:W3CDTF">2023-12-05T10:33:07Z</dcterms:created>
  <dcterms:modified xsi:type="dcterms:W3CDTF">2024-08-24T16:05:39Z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