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3 JICA SCHOOLS\02 Samangan\for RFQ\SMNGN--150300047-Khak Baad Mixed Secondary School\"/>
    </mc:Choice>
  </mc:AlternateContent>
  <xr:revisionPtr revIDLastSave="0" documentId="13_ncr:1_{5872F476-D36B-443F-9649-A963AE88437D}" xr6:coauthVersionLast="47" xr6:coauthVersionMax="47" xr10:uidLastSave="{00000000-0000-0000-0000-000000000000}"/>
  <bookViews>
    <workbookView xWindow="31290" yWindow="750" windowWidth="26265" windowHeight="20025" tabRatio="661" firstSheet="1" activeTab="3" xr2:uid="{00000000-000D-0000-FFFF-FFFF00000000}"/>
  </bookViews>
  <sheets>
    <sheet name="Measurements" sheetId="1" state="hidden" r:id="rId1"/>
    <sheet name="Summary" sheetId="4" r:id="rId2"/>
    <sheet name="Priority 1 (Repairing)" sheetId="2" r:id="rId3"/>
    <sheet name="Priority 1 (Repairing 2nd Buil)" sheetId="11" r:id="rId4"/>
    <sheet name="Priority 1 (Boundary Wall)" sheetId="9" r:id="rId5"/>
    <sheet name="Priority2" sheetId="12" r:id="rId6"/>
  </sheets>
  <definedNames>
    <definedName name="_xlnm.Print_Area" localSheetId="1">Summary!$A$1:$C$8</definedName>
    <definedName name="_xlnm.Print_Titles" localSheetId="3">'Priority 1 (Repairing 2nd Buil)'!$1:$6</definedName>
    <definedName name="_xlnm.Print_Titles" localSheetId="2">'Priority 1 (Repairing)'!$1:$6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8" i="12" l="1"/>
  <c r="I39" i="12"/>
  <c r="I40" i="12"/>
  <c r="I41" i="12"/>
  <c r="I42" i="12"/>
  <c r="I43" i="12"/>
  <c r="I44" i="12"/>
  <c r="I45" i="12"/>
  <c r="I32" i="12"/>
  <c r="I33" i="12"/>
  <c r="I34" i="12"/>
  <c r="I36" i="12" s="1"/>
  <c r="I35" i="12"/>
  <c r="I29" i="12"/>
  <c r="I30" i="12" s="1"/>
  <c r="I20" i="12"/>
  <c r="I27" i="12" s="1"/>
  <c r="I21" i="12"/>
  <c r="I22" i="12"/>
  <c r="I23" i="12"/>
  <c r="I24" i="12"/>
  <c r="I25" i="12"/>
  <c r="I26" i="12"/>
  <c r="I15" i="12"/>
  <c r="I18" i="12" s="1"/>
  <c r="I16" i="12"/>
  <c r="I17" i="12"/>
  <c r="I4" i="12"/>
  <c r="I5" i="12"/>
  <c r="I6" i="12"/>
  <c r="I7" i="12"/>
  <c r="I13" i="12" s="1"/>
  <c r="I8" i="12"/>
  <c r="I9" i="12"/>
  <c r="I10" i="12"/>
  <c r="I11" i="12"/>
  <c r="I12" i="12"/>
  <c r="F9" i="11"/>
  <c r="F25" i="2"/>
  <c r="F7" i="9"/>
  <c r="F15" i="9" s="1"/>
  <c r="C6" i="4" s="1"/>
  <c r="F8" i="9"/>
  <c r="F9" i="9"/>
  <c r="F10" i="9"/>
  <c r="F11" i="9"/>
  <c r="F12" i="9"/>
  <c r="F8" i="11"/>
  <c r="F10" i="11"/>
  <c r="F11" i="11"/>
  <c r="F12" i="11"/>
  <c r="F13" i="11"/>
  <c r="F14" i="11"/>
  <c r="F15" i="11"/>
  <c r="F16" i="11"/>
  <c r="F17" i="11"/>
  <c r="F18" i="11"/>
  <c r="F19" i="11"/>
  <c r="F20" i="11"/>
  <c r="F21" i="11"/>
  <c r="F22" i="11"/>
  <c r="F23" i="11"/>
  <c r="F24" i="11"/>
  <c r="F25" i="11"/>
  <c r="F26" i="11"/>
  <c r="F27" i="11"/>
  <c r="F28" i="11"/>
  <c r="F29" i="11"/>
  <c r="F30" i="11"/>
  <c r="F31" i="11"/>
  <c r="C5" i="4" s="1"/>
  <c r="C4" i="4"/>
  <c r="F14" i="9"/>
  <c r="F7" i="11"/>
  <c r="F13" i="9"/>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I46" i="12" l="1"/>
  <c r="C7" i="4" s="1"/>
  <c r="C8" i="4" s="1"/>
</calcChain>
</file>

<file path=xl/sharedStrings.xml><?xml version="1.0" encoding="utf-8"?>
<sst xmlns="http://schemas.openxmlformats.org/spreadsheetml/2006/main" count="558" uniqueCount="271">
  <si>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</si>
  <si>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</si>
  <si>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</si>
  <si>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</si>
  <si>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</si>
  <si>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</si>
  <si>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</si>
  <si>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</si>
  <si>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</si>
  <si>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</si>
  <si>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</si>
  <si>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</si>
  <si>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</si>
  <si>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</si>
  <si>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</si>
  <si>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</si>
  <si>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</si>
  <si>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</si>
  <si>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</si>
  <si>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</si>
  <si>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</si>
  <si>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</si>
  <si>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</si>
  <si>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</si>
  <si>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</si>
  <si>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</si>
  <si>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</si>
  <si>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</si>
  <si>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</si>
  <si>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</si>
  <si>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</si>
  <si>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</si>
  <si>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</si>
  <si>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</si>
  <si>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</si>
  <si>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</si>
  <si>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</si>
  <si>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</si>
  <si>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</si>
  <si>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</si>
  <si>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</si>
  <si>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</si>
  <si>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</si>
  <si>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</si>
  <si>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</si>
  <si>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</si>
  <si>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</si>
  <si>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</si>
  <si>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</si>
  <si>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</si>
  <si>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</si>
  <si>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</si>
  <si>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</si>
  <si>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</si>
  <si>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</si>
  <si>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</si>
  <si>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</si>
  <si>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</si>
  <si>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</si>
  <si>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</si>
  <si>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</si>
  <si>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</si>
  <si>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</si>
  <si>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</si>
  <si>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Unit price (AFN)</t>
  </si>
  <si>
    <t>Total cost (AFN)</t>
  </si>
  <si>
    <t>Remark</t>
  </si>
  <si>
    <t>A1</t>
  </si>
  <si>
    <t>Sqm</t>
  </si>
  <si>
    <t>A2</t>
  </si>
  <si>
    <t>A3</t>
  </si>
  <si>
    <t>A4</t>
  </si>
  <si>
    <t>Job</t>
  </si>
  <si>
    <t>A6</t>
  </si>
  <si>
    <t>A9</t>
  </si>
  <si>
    <t>A11</t>
  </si>
  <si>
    <t>A13</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</si>
  <si>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</si>
  <si>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</si>
  <si>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</si>
  <si>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</si>
  <si>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</si>
  <si>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</si>
  <si>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</si>
  <si>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</si>
  <si>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</si>
  <si>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</si>
  <si>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</si>
  <si>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</si>
  <si>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</si>
  <si>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r>
      <rPr>
        <b/>
        <u/>
        <sz val="12"/>
        <rFont val="Calibri Light"/>
        <family val="2"/>
        <scheme val="major"/>
      </rPr>
      <t>Ceiling 100% Plastic Paint three coats</t>
    </r>
    <r>
      <rPr>
        <b/>
        <sz val="12"/>
        <rFont val="Calibri Light"/>
        <family val="2"/>
        <scheme val="major"/>
      </rPr>
      <t xml:space="preserve">
</t>
    </r>
    <r>
      <rPr>
        <sz val="12"/>
        <rFont val="Calibri Light"/>
        <family val="2"/>
        <scheme val="major"/>
      </rPr>
      <t>Prepare all materials, equipment, and manpower for the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</si>
  <si>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t>Lm</t>
  </si>
  <si>
    <t>Skirt Wall</t>
  </si>
  <si>
    <r>
      <rPr>
        <b/>
        <u/>
        <sz val="12"/>
        <rFont val="Calibri Light"/>
        <family val="2"/>
        <scheme val="major"/>
      </rPr>
      <t xml:space="preserve">Interior wall plaster with cement and sand  1:4 </t>
    </r>
    <r>
      <rPr>
        <sz val="12"/>
        <rFont val="Calibri Light"/>
        <family val="2"/>
        <scheme val="major"/>
      </rPr>
      <t xml:space="preserve">
Prepare all materials, equipment, and manpower for Interior wall plaster with cement and sand  1:4  with all related activities to complete the job as per drawing and instruction of the in-charge engineer  All tasks for this item are to be under the full approval of the charge engineer</t>
    </r>
  </si>
  <si>
    <t>B1</t>
  </si>
  <si>
    <t>B2</t>
  </si>
  <si>
    <t>B3</t>
  </si>
  <si>
    <t>B4</t>
  </si>
  <si>
    <t>B5</t>
  </si>
  <si>
    <t>B6</t>
  </si>
  <si>
    <t>B7</t>
  </si>
  <si>
    <t>B8</t>
  </si>
  <si>
    <t>Items (Bill)</t>
  </si>
  <si>
    <t>Cost (AFN)</t>
  </si>
  <si>
    <t>`</t>
  </si>
  <si>
    <t xml:space="preserve">Grand total amount in AFN </t>
  </si>
  <si>
    <t>S.N</t>
  </si>
  <si>
    <r>
      <rPr>
        <b/>
        <u/>
        <sz val="12"/>
        <rFont val="Calibri Light"/>
        <family val="2"/>
        <scheme val="major"/>
      </rPr>
      <t>SideWalk PCC 15 MPA</t>
    </r>
    <r>
      <rPr>
        <sz val="12"/>
        <rFont val="Calibri Light"/>
        <family val="2"/>
        <scheme val="major"/>
      </rPr>
      <t xml:space="preserve">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</si>
  <si>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</si>
  <si>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</si>
  <si>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r>
      <rPr>
        <b/>
        <u/>
        <sz val="12"/>
        <rFont val="Calibri Light"/>
        <family val="2"/>
        <scheme val="major"/>
      </rPr>
      <t>Interior Wall 75% Plastic Paint three coats</t>
    </r>
    <r>
      <rPr>
        <b/>
        <sz val="12"/>
        <rFont val="Calibri Light"/>
        <family val="2"/>
        <scheme val="major"/>
      </rPr>
      <t xml:space="preserve">
</t>
    </r>
    <r>
      <rPr>
        <sz val="12"/>
        <rFont val="Calibri Light"/>
        <family val="2"/>
        <scheme val="major"/>
      </rPr>
      <t>Prepare all materials, equipment, and manpower for the interior Wall 75%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</si>
  <si>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 xml:space="preserve">Exterior wall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</si>
  <si>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Gutter works (Vertical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</si>
  <si>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</si>
  <si>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t>Ea</t>
  </si>
  <si>
    <t>Ls</t>
  </si>
  <si>
    <t>A5</t>
  </si>
  <si>
    <t>A7</t>
  </si>
  <si>
    <t>A8</t>
  </si>
  <si>
    <t>A10</t>
  </si>
  <si>
    <t>A12</t>
  </si>
  <si>
    <t>A14</t>
  </si>
  <si>
    <t>Renovation of ( Lokar Girls Secondary School )</t>
  </si>
  <si>
    <t>C. Civil Work</t>
  </si>
  <si>
    <t>C. Bill of Quantity for Constuction of a Boundary Wall for Lokar Girls Scondary School (Priority 3)</t>
  </si>
  <si>
    <r>
      <rPr>
        <b/>
        <u/>
        <sz val="12"/>
        <rFont val="Calibri Light"/>
        <family val="2"/>
        <scheme val="major"/>
      </rPr>
      <t xml:space="preserve">Excavation of foundation in Grade 3 land </t>
    </r>
    <r>
      <rPr>
        <sz val="12"/>
        <rFont val="Calibri Light"/>
        <family val="2"/>
        <scheme val="major"/>
      </rPr>
      <t xml:space="preserve">
Prepare all materials, equipment, and manpower for the Excavation of foundation in Grade 3 land  with all related activities to complete the job as per drawing and instruction of the in-charge engineer All tasks for this item are to be under full approval in charge engineer</t>
    </r>
  </si>
  <si>
    <t>CuM</t>
  </si>
  <si>
    <r>
      <rPr>
        <b/>
        <u/>
        <sz val="12"/>
        <rFont val="Calibri Light"/>
        <family val="2"/>
        <scheme val="major"/>
      </rPr>
      <t>Stone Masonry of foundation with 1:6 mortar</t>
    </r>
    <r>
      <rPr>
        <sz val="12"/>
        <rFont val="Calibri Light"/>
        <family val="2"/>
        <scheme val="major"/>
      </rPr>
      <t xml:space="preserve">
Prepare all materials, equipment, and manpower for Stone Masonry of foundation with 1:6 mortar with all related activities to complete the job as per drawing and instruction of the in-charge engineer All tasks for this item are to be under full approval in charge engineer</t>
    </r>
  </si>
  <si>
    <r>
      <t xml:space="preserve">Supper stone masonry (Kursy) with 1:6 mortar
</t>
    </r>
    <r>
      <rPr>
        <sz val="12"/>
        <rFont val="Calibri Light"/>
        <family val="2"/>
        <scheme val="major"/>
      </rPr>
      <t>Prepare all materials, equipment, and manpower for the supper stone masonry (Kursy) with 1:6 mortar with all related activities to complete the job as per drawing and instruction of the in-charge engineer All tasks for this item are to be under full approval in charge engineer</t>
    </r>
  </si>
  <si>
    <r>
      <t xml:space="preserve">Supper stone masonry wall with 1:6 mortar
</t>
    </r>
    <r>
      <rPr>
        <sz val="12"/>
        <rFont val="Calibri Light"/>
        <family val="2"/>
        <scheme val="major"/>
      </rPr>
      <t>Prepare all materials, equipment, and manpower for the supper stone masonry wall with 1:6 mortar with all related activities to complete the job as per drawing and instruction of the in-charge engineer All tasks for this item are to be under full approval in charge engineer</t>
    </r>
  </si>
  <si>
    <r>
      <t xml:space="preserve">PCC on the top of stone masonry and  walls1:2:4 
</t>
    </r>
    <r>
      <rPr>
        <sz val="12"/>
        <rFont val="Calibri Light"/>
        <family val="2"/>
        <scheme val="major"/>
      </rPr>
      <t>Prepare all materials, equipment, and manpower for the PCC on the top of stone masonry and  walls1:2:4 with all related activities to complete the job as per drawing and instruction of the in-charge engineer All tasks for this item are to be under full approval in charge engineer</t>
    </r>
  </si>
  <si>
    <r>
      <rPr>
        <b/>
        <u/>
        <sz val="12"/>
        <rFont val="Calibri Light"/>
        <family val="2"/>
        <scheme val="major"/>
      </rPr>
      <t>Pointing with 1:3 morta</t>
    </r>
    <r>
      <rPr>
        <sz val="12"/>
        <rFont val="Calibri Light"/>
        <family val="2"/>
        <scheme val="major"/>
      </rPr>
      <t xml:space="preserve">
Prepare all materials, equipment, and manpower for the supply and installation of pointing with 1:3 morta with all related activities to complete the job as per drawing and instruction of the in-charge engineer All tasks for this item are to be under full approval of in charge engineer</t>
    </r>
  </si>
  <si>
    <t>SqM</t>
  </si>
  <si>
    <r>
      <rPr>
        <b/>
        <u/>
        <sz val="12"/>
        <rFont val="Calibri Light"/>
        <family val="2"/>
        <scheme val="major"/>
      </rPr>
      <t>Site cleaning and preparing the site for project</t>
    </r>
    <r>
      <rPr>
        <sz val="12"/>
        <rFont val="Calibri Light"/>
        <family val="2"/>
        <scheme val="major"/>
      </rPr>
      <t xml:space="preserve">
Prepare all materials, equipment, and manpower for site cleaning and preparing the site for project with all related activities to complete the job as per drawing and instruction of the in-charge engineer all waste materials and debris are to be transported to the approved damp site. All tasks for this item are to be under the full approval of the charge engineer</t>
    </r>
  </si>
  <si>
    <t>Total of D. Civil Works:</t>
  </si>
  <si>
    <r>
      <rPr>
        <b/>
        <u/>
        <sz val="12"/>
        <rFont val="Calibri Light"/>
        <family val="2"/>
        <scheme val="major"/>
      </rPr>
      <t>Removing the exterior wall-damaged cement and sand Plaster</t>
    </r>
    <r>
      <rPr>
        <sz val="12"/>
        <rFont val="Calibri Light"/>
        <family val="2"/>
        <scheme val="major"/>
      </rPr>
      <t xml:space="preserve">
Prepare all materials, equipment, and manpower for removing the exterior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</si>
  <si>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Repairing and painting of exisiting black boards</t>
    </r>
    <r>
      <rPr>
        <sz val="12"/>
        <rFont val="Calibri Light"/>
        <family val="2"/>
        <scheme val="major"/>
      </rPr>
      <t xml:space="preserve">
Prepare all materials, equipment, and manpower forRepairing and painting of exisiting black boards  with all related activities to complete the job as per drawing and instruction of the in-charge engineer  All tasks for this item are to be under the full approval of the charge engineer</t>
    </r>
  </si>
  <si>
    <r>
      <rPr>
        <b/>
        <u/>
        <sz val="12"/>
        <rFont val="Calibri Light"/>
        <family val="2"/>
        <scheme val="major"/>
      </rPr>
      <t>Removing the interior wall-damaged cement and sand Plaster</t>
    </r>
    <r>
      <rPr>
        <sz val="12"/>
        <rFont val="Calibri Light"/>
        <family val="2"/>
        <scheme val="major"/>
      </rPr>
      <t xml:space="preserve">
Prepare all materials, equipment, and manpower for Removing the interior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</si>
  <si>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t>A. Bill of Quantity for Repairing of the Main Buildings of Khak Baad Mixed Secondary School</t>
  </si>
  <si>
    <t>Renovation of ( Khak Baad Mixed Secondary School  )</t>
  </si>
  <si>
    <r>
      <rPr>
        <b/>
        <u/>
        <sz val="12"/>
        <rFont val="Calibri Light"/>
        <family val="2"/>
        <scheme val="major"/>
      </rPr>
      <t>Supply and installation of pitched roof from wooden trusses with GI sheets 24 guage</t>
    </r>
    <r>
      <rPr>
        <sz val="12"/>
        <rFont val="Calibri Light"/>
        <family val="2"/>
        <scheme val="major"/>
      </rPr>
      <t xml:space="preserve">
Prepare all materials, equipment, and manpower for supply and installation of pitched roof from wooden trusses with GI sheets 24 guage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</si>
  <si>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Exterior wall 100% Plastic Paint three coats</t>
    </r>
    <r>
      <rPr>
        <sz val="12"/>
        <rFont val="Calibri Light"/>
        <family val="2"/>
        <scheme val="major"/>
      </rPr>
      <t xml:space="preserve">
Prepare all materials, equipment, and manpower for the exterior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</si>
  <si>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color theme="1"/>
        <rFont val="Calibri Light"/>
        <family val="2"/>
        <scheme val="major"/>
      </rPr>
      <t>Supply and installation of German locks for the existing damaged wooden Door total 6 single doors</t>
    </r>
    <r>
      <rPr>
        <sz val="12"/>
        <color theme="1"/>
        <rFont val="Calibri Light"/>
        <family val="2"/>
        <scheme val="major"/>
      </rPr>
      <t xml:space="preserve">
Prepare all materials, equipment, and manpower for the supply and installation of German locks for the existing damaged wooden Door total 6 single doors any damages to the existing structure are to be fixed with all related activities to complete the job as per the drawing and instruction of the in-charge engineer all waste materials and debris are to be transported to the approved damp site. All tasks for this item are to be under the full approval of in charge engineer
</t>
    </r>
  </si>
  <si>
    <r>
      <rPr>
        <b/>
        <u/>
        <sz val="12"/>
        <rFont val="Calibri Light"/>
        <family val="2"/>
        <scheme val="major"/>
      </rPr>
      <t>Cutting and removing of ceiling gypsum</t>
    </r>
    <r>
      <rPr>
        <sz val="12"/>
        <rFont val="Calibri Light"/>
        <family val="2"/>
        <scheme val="major"/>
      </rPr>
      <t xml:space="preserve">
Prepare all materials, equipment, and manpower for cutting and removing of ceiling gypsum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</si>
  <si>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Cleaning and removing of waste materials from roof surface</t>
    </r>
    <r>
      <rPr>
        <sz val="12"/>
        <rFont val="Calibri Light"/>
        <family val="2"/>
        <scheme val="major"/>
      </rPr>
      <t xml:space="preserve">
Prepare all materials, equipment, and manpower for cleaning and removing of waste materials from roof surface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</si>
  <si>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burnt and waste of stone coal with thickness of 10 cm over the roof</t>
    </r>
    <r>
      <rPr>
        <sz val="12"/>
        <rFont val="Calibri Light"/>
        <family val="2"/>
        <scheme val="major"/>
      </rPr>
      <t xml:space="preserve">
Prepare all materials, equipment, and manpower for supply and installation of burnt and waste of stone coal with thickness of 10 cm over the roof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</si>
  <si>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double plastic layer over the burnt stone coal</t>
    </r>
    <r>
      <rPr>
        <sz val="12"/>
        <rFont val="Calibri Light"/>
        <family val="2"/>
        <scheme val="major"/>
      </rPr>
      <t xml:space="preserve">
Prepare all materials, equipment, and manpower for supply and installation of double plastic layer over the burnt stone coal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</si>
  <si>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5 cm PCC (M 150) over the double plastic</t>
    </r>
    <r>
      <rPr>
        <sz val="12"/>
        <rFont val="Calibri Light"/>
        <family val="2"/>
        <scheme val="major"/>
      </rPr>
      <t xml:space="preserve">
Prepare all materials, equipment, and manpower for supply and installation of 10 cm PCC (M 150) over the double plastic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</si>
  <si>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4 mm high quality ISOGAM</t>
    </r>
    <r>
      <rPr>
        <sz val="12"/>
        <rFont val="Calibri Light"/>
        <family val="2"/>
        <scheme val="major"/>
      </rPr>
      <t xml:space="preserve">
Prepare all materials, equipment, and manpower for Supply and installation of 4 mm high quality ISOGAM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</si>
  <si>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5 cm PCC (M 200) over the double plastic</t>
    </r>
    <r>
      <rPr>
        <sz val="12"/>
        <rFont val="Calibri Light"/>
        <family val="2"/>
        <scheme val="major"/>
      </rPr>
      <t xml:space="preserve">
Prepare all materials, equipment, and manpower for supply and installation of 10 cm PCC (M 200) over the double plastic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</si>
  <si>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Ceiling surface cement and sand Plaster  1:4 </t>
    </r>
    <r>
      <rPr>
        <sz val="12"/>
        <rFont val="Calibri Light"/>
        <family val="2"/>
        <scheme val="major"/>
      </rPr>
      <t xml:space="preserve">
Prepare all materials, equipment, and manpower for ceiling surface cement and sand  Plaster  1:4  with all related activities to complete the job as per drawing and instruction of the in-charge engineer All tasks for this item are to be under full approval in charge engineer</t>
    </r>
  </si>
  <si>
    <r>
      <rPr>
        <b/>
        <u/>
        <sz val="12"/>
        <rFont val="Calibri Light"/>
        <family val="2"/>
        <scheme val="major"/>
      </rPr>
      <t>Ceiling surface 75% painting 3 coats</t>
    </r>
    <r>
      <rPr>
        <sz val="12"/>
        <rFont val="Calibri Light"/>
        <family val="2"/>
        <scheme val="major"/>
      </rPr>
      <t xml:space="preserve">
Prepare all materials, equipment, and manpower for ceiling surface 75% painting 3 coats  with all related activities to complete the job as per drawing and instruction of the in-charge engineer All tasks for this item are to be under full approval in charge engineer</t>
    </r>
  </si>
  <si>
    <r>
      <rPr>
        <b/>
        <u/>
        <sz val="12"/>
        <rFont val="Calibri Light"/>
        <family val="2"/>
        <scheme val="major"/>
      </rPr>
      <t>Gypsum work of interior walls</t>
    </r>
    <r>
      <rPr>
        <sz val="12"/>
        <rFont val="Calibri Light"/>
        <family val="2"/>
        <scheme val="major"/>
      </rPr>
      <t xml:space="preserve">
Prepare all materials, equipment, and manpower for Gypsum work of interior walls  with all related activities to complete the job as per drawing and instruction of the in-charge engineer All tasks for this item are to be under full approval in charge engineer</t>
    </r>
  </si>
  <si>
    <r>
      <rPr>
        <b/>
        <u/>
        <sz val="12"/>
        <rFont val="Calibri Light"/>
        <family val="2"/>
        <scheme val="major"/>
      </rPr>
      <t>Interior walls 75% 3 coats blue painting</t>
    </r>
    <r>
      <rPr>
        <sz val="12"/>
        <rFont val="Calibri Light"/>
        <family val="2"/>
        <scheme val="major"/>
      </rPr>
      <t xml:space="preserve">
Prepare all materials, equipment, and manpower for Interior walls 75% 3 coats blue painting  with all related activities to complete the job as per drawing and instruction of the in-charge engineer All tasks for this item are to be under full approval in charge engineer</t>
    </r>
  </si>
  <si>
    <r>
      <rPr>
        <b/>
        <u/>
        <sz val="12"/>
        <rFont val="Calibri Light"/>
        <family val="2"/>
        <scheme val="major"/>
      </rPr>
      <t>Excavation of existing floors and prepare for supplying of gravel</t>
    </r>
    <r>
      <rPr>
        <sz val="12"/>
        <rFont val="Calibri Light"/>
        <family val="2"/>
        <scheme val="major"/>
      </rPr>
      <t xml:space="preserve">
Prepare all materials, equipment, and manpower for the Excavation of existing floors and prepare for supplying of gravel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</si>
  <si>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10 cm gravel pack on the floors</t>
    </r>
    <r>
      <rPr>
        <sz val="12"/>
        <rFont val="Calibri Light"/>
        <family val="2"/>
        <scheme val="major"/>
      </rPr>
      <t xml:space="preserve">
Prepare all materials, equipment, and manpower for the supply and installation of 10 cm gravel pack on the floors with all related activities to complete the job as per drawing and instruction of the in-charge engineer All tasks for this item are to be under full approval in charge engineer</t>
    </r>
  </si>
  <si>
    <r>
      <t xml:space="preserve">10 cm PCC concrete for classrooms and corridor floor 15 MPA
</t>
    </r>
    <r>
      <rPr>
        <sz val="12"/>
        <rFont val="Calibri Light"/>
        <family val="2"/>
        <scheme val="major"/>
      </rPr>
      <t>Prepare all materials, equipment, and manpower for casting 10cm PCC concrete for classrooms and corridor floor 15 MPA all related activities to complete the job as per drawing and instruction of the in-charge engineer  All tasks for this item are to be under the full approval of the charge engineer</t>
    </r>
  </si>
  <si>
    <r>
      <t xml:space="preserve">Supply and installation of high quality marble stone (2.5 cm) on the windows floor
</t>
    </r>
    <r>
      <rPr>
        <sz val="12"/>
        <rFont val="Calibri Light"/>
        <family val="2"/>
        <scheme val="major"/>
      </rPr>
      <t>Prepare all materials, equipment, and manpower for supply and installation of high quality marble stone (2.5 cm) on the windows floor with all related activities to complete the job as per drawing and instruction of the in-charge engineer  All tasks for this item are to be under the full approval of the charge engineer</t>
    </r>
  </si>
  <si>
    <r>
      <rPr>
        <b/>
        <u/>
        <sz val="12"/>
        <color theme="1"/>
        <rFont val="Calibri Light"/>
        <family val="2"/>
        <scheme val="major"/>
      </rPr>
      <t>Supply and installation of wooden doors with complete assesories including of locks, hinges and painting</t>
    </r>
    <r>
      <rPr>
        <sz val="12"/>
        <color theme="1"/>
        <rFont val="Calibri Light"/>
        <family val="2"/>
        <scheme val="major"/>
      </rPr>
      <t xml:space="preserve">
Prepare all materials, equipment, and manpower for the Supply and installation of wooden doors with complete assesories including of locks, hinges and painting. Any damages to the existing structure are to be fixed with all related activities to complete the job as per the drawing and instruction of the in-charge engineer all waste materials and debris are to be transported to the approved damp site. All tasks for this item are to be under the full approval of in charge engineer
</t>
    </r>
  </si>
  <si>
    <r>
      <rPr>
        <b/>
        <u/>
        <sz val="12"/>
        <color theme="1"/>
        <rFont val="Calibri Light"/>
        <family val="2"/>
        <scheme val="major"/>
      </rPr>
      <t>Supply and installation of wooden windows and their painting</t>
    </r>
    <r>
      <rPr>
        <sz val="12"/>
        <color theme="1"/>
        <rFont val="Calibri Light"/>
        <family val="2"/>
        <scheme val="major"/>
      </rPr>
      <t xml:space="preserve">
Prepare all materials, equipment, and manpower for  Supply and installation of wooden windows and their painting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</si>
  <si>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color theme="1"/>
        <rFont val="Calibri Light"/>
        <family val="2"/>
        <scheme val="major"/>
      </rPr>
      <t>Supply and installation of windows glasses (4mm) with complete assessories</t>
    </r>
    <r>
      <rPr>
        <sz val="12"/>
        <color theme="1"/>
        <rFont val="Calibri Light"/>
        <family val="2"/>
        <scheme val="major"/>
      </rPr>
      <t xml:space="preserve">
Prepare all materials, equipment, and manpower for Supply and installation of windows glasses (4mm) with complete assessories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</si>
  <si>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color theme="1"/>
        <rFont val="Calibri Light"/>
        <family val="2"/>
        <scheme val="major"/>
      </rPr>
      <t>Supply and installation flysreen for the installed windows</t>
    </r>
    <r>
      <rPr>
        <sz val="12"/>
        <color theme="1"/>
        <rFont val="Calibri Light"/>
        <family val="2"/>
        <scheme val="major"/>
      </rPr>
      <t xml:space="preserve">
Prepare all materials, equipment, and manpower forSupply and installation flysreen for the installed windows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</si>
  <si>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Supply and installation of standard blackboards and their special painting</t>
    </r>
    <r>
      <rPr>
        <sz val="12"/>
        <rFont val="Calibri Light"/>
        <family val="2"/>
        <scheme val="major"/>
      </rPr>
      <t xml:space="preserve">
Prepare all materials, equipment, and manpower for Supply and installation of standard blackboards and their special painting with all related activities to complete the job as per drawing and instruction of the in-charge engineer  All tasks for this item are to be under the full approval of the charge engineer</t>
    </r>
  </si>
  <si>
    <r>
      <t xml:space="preserve">Supply and installation of steel main doors
</t>
    </r>
    <r>
      <rPr>
        <sz val="12"/>
        <rFont val="Calibri Light"/>
        <family val="2"/>
        <scheme val="major"/>
      </rPr>
      <t>Prepare all materials, equipment, and manpower for the Supply and installation of steel main doors with all related activities to complete the job as per drawing and instruction of the in-charge engineer All tasks for this item are to be under full approval in charge engineer</t>
    </r>
  </si>
  <si>
    <r>
      <t xml:space="preserve">Oil painting 3 coats of steel doors
</t>
    </r>
    <r>
      <rPr>
        <sz val="12"/>
        <rFont val="Calibri Light"/>
        <family val="2"/>
        <scheme val="major"/>
      </rPr>
      <t>Prepare all materials, equipment, and manpower for the oil painting 3 coats of steel doors with all related activities to complete the job as per drawing and instruction of the in-charge engineer All tasks for this item are to be under full approval in charge engineer</t>
    </r>
  </si>
  <si>
    <r>
      <rPr>
        <b/>
        <u/>
        <sz val="12"/>
        <rFont val="Calibri Light"/>
        <family val="2"/>
        <scheme val="major"/>
      </rPr>
      <t>Removing extra waste materials and  repairing of existing mud layer on the roof</t>
    </r>
    <r>
      <rPr>
        <sz val="12"/>
        <rFont val="Calibri Light"/>
        <family val="2"/>
        <scheme val="major"/>
      </rPr>
      <t xml:space="preserve">
Prepare all materials, equipment, and manpower for removing extra waste materials and  repairing of existing mudlayer on the roof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</si>
  <si>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theme="1"/>
        <rFont val="Calibri Light"/>
        <family val="2"/>
        <scheme val="major"/>
      </rPr>
      <t>Adjusting, glazing and painting of wooden windows total 24</t>
    </r>
    <r>
      <rPr>
        <sz val="12"/>
        <color theme="1"/>
        <rFont val="Calibri Light"/>
        <family val="2"/>
        <scheme val="major"/>
      </rPr>
      <t xml:space="preserve">
Prepare all materials, equipment, and manpower for Adjusting and painting of wooden windows total of 24,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</si>
  <si>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color theme="1"/>
        <rFont val="Calibri Light"/>
        <family val="2"/>
        <scheme val="major"/>
      </rPr>
      <t>Repairing and 3 coats oil painting of the existing damaged wooden doors total 5 single doors and preparation of the location and installation.</t>
    </r>
    <r>
      <rPr>
        <sz val="12"/>
        <color theme="1"/>
        <rFont val="Calibri Light"/>
        <family val="2"/>
        <scheme val="major"/>
      </rPr>
      <t xml:space="preserve">
Prepare all materials, equipment, and manpower for the Repairing of the existing damaged wooden Door total 5 single  prepare the location. Any damages to the existing structure are to be fixed with all related activities to complete the job as per the drawing and instruction of the in-charge engineer all waste materials and debris are to be transported to the approved damp site. All tasks for this item are to be under the full approval of in charge engineer
</t>
    </r>
  </si>
  <si>
    <r>
      <t xml:space="preserve">10 cm PCC concrete for classrooms and corridor floor 15 MPA
</t>
    </r>
    <r>
      <rPr>
        <sz val="12"/>
        <rFont val="Calibri Light"/>
        <family val="2"/>
        <scheme val="major"/>
      </rPr>
      <t>Prepare all materials, equipment, and manpower for casting PCC concrete for classrooms and corridor floor 15 MPA all related activities to complete the job as per drawing and instruction of the in-charge engineer  All tasks for this item are to be under the full approval of the charge engineer</t>
    </r>
  </si>
  <si>
    <t>A15</t>
  </si>
  <si>
    <t>A16</t>
  </si>
  <si>
    <t>A17</t>
  </si>
  <si>
    <t>A18</t>
  </si>
  <si>
    <t>A. Bill of Quantity for Repairing of the 2nd Main Buildings of Khak Baad Mixed Secondary School</t>
  </si>
  <si>
    <t>A19</t>
  </si>
  <si>
    <t>A20</t>
  </si>
  <si>
    <t>A21</t>
  </si>
  <si>
    <t>A22</t>
  </si>
  <si>
    <t>A23</t>
  </si>
  <si>
    <t>A24</t>
  </si>
  <si>
    <t>Total B. Cost of Stone Masonry Boundary Wall (L=5m)</t>
  </si>
  <si>
    <t xml:space="preserve"> B. Boundary Wall</t>
  </si>
  <si>
    <t>Total A. 1st Building Repairing</t>
  </si>
  <si>
    <t>Total A. 2nd Building Renovation</t>
  </si>
  <si>
    <t>Total B. 5m Boundary Wall</t>
  </si>
  <si>
    <t>Total C. Latrine Construction</t>
  </si>
  <si>
    <t>Renovation of ( Khak Baad Mixed Secondary School   )</t>
  </si>
  <si>
    <t>A- Latrines ( 5 Cells Dry latrines Brick Wall +Rcc Slab )</t>
  </si>
  <si>
    <t>Plinth Level Works</t>
  </si>
  <si>
    <t>A-a-1</t>
  </si>
  <si>
    <r>
      <rPr>
        <b/>
        <sz val="10"/>
        <color theme="1" tint="4.9989318521683403E-2"/>
        <rFont val="Calibri"/>
        <family val="2"/>
        <scheme val="minor"/>
      </rPr>
      <t>Site Preparation:</t>
    </r>
    <r>
      <rPr>
        <sz val="10"/>
        <color theme="1" tint="4.9989318521683403E-2"/>
        <rFont val="Calibri"/>
        <family val="2"/>
        <scheme val="minor"/>
      </rPr>
      <t xml:space="preserve"> Site preparation including grading, cutting, filling, watering, levelling and compacting, making temparry way to access the project site, and taking out the  extra excavated soil and debris in a suitable dumping site outside the project site. Site clearance before starting the project activities and after completion including all related activities as per site requirement according to the drawings and as per instruction of in charge Engineer.</t>
    </r>
  </si>
  <si>
    <t>LS</t>
  </si>
  <si>
    <t>A-a-2</t>
  </si>
  <si>
    <r>
      <rPr>
        <b/>
        <sz val="10"/>
        <color theme="1" tint="4.9989318521683403E-2"/>
        <rFont val="Calibri"/>
        <family val="2"/>
        <scheme val="minor"/>
      </rPr>
      <t>Excavation works:</t>
    </r>
    <r>
      <rPr>
        <sz val="10"/>
        <color theme="1" tint="4.9989318521683403E-2"/>
        <rFont val="Calibri"/>
        <family val="2"/>
        <scheme val="minor"/>
      </rPr>
      <t xml:space="preserve">
Prepare all materials, equipment, and manpower for excavation to the required level of foundations as per drawings. The works include leveling, transporting, loading and unloading all surplus materials to an approved site . all related activities to complete the job as per drawing and instruction of in charge engineer All tasks for this item to be under full approval in charge engineer .</t>
    </r>
  </si>
  <si>
    <r>
      <t>m</t>
    </r>
    <r>
      <rPr>
        <vertAlign val="superscript"/>
        <sz val="10"/>
        <color indexed="8"/>
        <rFont val="Calibri"/>
        <family val="2"/>
        <scheme val="minor"/>
      </rPr>
      <t>3</t>
    </r>
  </si>
  <si>
    <t>A-a-3</t>
  </si>
  <si>
    <r>
      <rPr>
        <b/>
        <sz val="10"/>
        <color theme="1" tint="4.9989318521683403E-2"/>
        <rFont val="Calibri"/>
        <family val="2"/>
        <scheme val="minor"/>
      </rPr>
      <t xml:space="preserve"> Stone Masonry Foundation : </t>
    </r>
    <r>
      <rPr>
        <sz val="10"/>
        <color theme="1" tint="4.9989318521683403E-2"/>
        <rFont val="Calibri"/>
        <family val="2"/>
        <scheme val="minor"/>
      </rPr>
      <t xml:space="preserve">
Prepare all materials, equipment, and manpower for build  Stone foundation W 70cm* H 70cm using approved Stone and cement mortar (1:5) ,all related activities to complete the job as per drawing and instruction of in charge engineer All tasks for this item to be under full approval in charge engineer .</t>
    </r>
  </si>
  <si>
    <t>A-a-4</t>
  </si>
  <si>
    <r>
      <rPr>
        <b/>
        <sz val="10"/>
        <color theme="1" tint="4.9989318521683403E-2"/>
        <rFont val="Calibri"/>
        <family val="2"/>
        <scheme val="minor"/>
      </rPr>
      <t xml:space="preserve"> Stone Masonry Super Structure with pointing : </t>
    </r>
    <r>
      <rPr>
        <sz val="10"/>
        <color theme="1" tint="4.9989318521683403E-2"/>
        <rFont val="Calibri"/>
        <family val="2"/>
        <scheme val="minor"/>
      </rPr>
      <t xml:space="preserve">
Prepare all materials, equipment, and manpower for build  Stone masonry super structure wall with wall dimensions  W 60cm* H 50cm  using approved Stone and cement mortar (1:5) including pointing with 1:4 cement martor .all related activities to complete the job as per drawing and instruction of in charge engineer All tasks for this item to be under full approval in charge engineer .</t>
    </r>
  </si>
  <si>
    <t>A-a-5</t>
  </si>
  <si>
    <r>
      <rPr>
        <b/>
        <sz val="10"/>
        <color theme="1" tint="4.9989318521683403E-2"/>
        <rFont val="Calibri"/>
        <family val="2"/>
        <scheme val="minor"/>
      </rPr>
      <t>Reinforced Concrete for Ring Beams on supper stone masonary</t>
    </r>
    <r>
      <rPr>
        <sz val="10"/>
        <color theme="1" tint="4.9989318521683403E-2"/>
        <rFont val="Calibri"/>
        <family val="2"/>
        <scheme val="minor"/>
      </rPr>
      <t>: Prepare all materials, equipment, and manpower for supplyof material to cast 20Mpa reinforced concrete for ring beams on supper stone masonary with all related activities (,Form work, steel work, concrete caste, curing).all related activities to complete the job as per drawing and instruction of in charge engineer All tasks for this item to be under full approval in charge engineer .</t>
    </r>
  </si>
  <si>
    <t>A-a-6</t>
  </si>
  <si>
    <r>
      <rPr>
        <b/>
        <sz val="10"/>
        <color theme="1" tint="4.9989318521683403E-2"/>
        <rFont val="Calibri"/>
        <family val="2"/>
        <scheme val="minor"/>
      </rPr>
      <t>Filling &amp; Back filling subgrade Materials:</t>
    </r>
    <r>
      <rPr>
        <sz val="10"/>
        <color theme="1" tint="4.9989318521683403E-2"/>
        <rFont val="Calibri"/>
        <family val="2"/>
        <scheme val="minor"/>
      </rPr>
      <t xml:space="preserve">
Prepare all materials, equipment, and manpower for 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</si>
  <si>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t>A-a-7</t>
  </si>
  <si>
    <r>
      <rPr>
        <b/>
        <sz val="10"/>
        <color theme="1" tint="4.9989318521683403E-2"/>
        <rFont val="Calibri"/>
        <family val="2"/>
        <scheme val="minor"/>
      </rPr>
      <t>PCC for bed of wastage:</t>
    </r>
    <r>
      <rPr>
        <sz val="10"/>
        <color theme="1" tint="4.9989318521683403E-2"/>
        <rFont val="Calibri"/>
        <family val="2"/>
        <scheme val="minor"/>
      </rPr>
      <t xml:space="preserve">
Prepare all materials, equipment, and manpower for casting (10cm ) plain concrete (C15MPa)  for bed of wastage as per drawings. all related activities to complete the job as per drawing and instruction of in charge engineer All tasks for this item to be under full approval in charge engineer .</t>
    </r>
  </si>
  <si>
    <t>A-a-8</t>
  </si>
  <si>
    <r>
      <rPr>
        <b/>
        <sz val="10"/>
        <rFont val="Calibri"/>
        <family val="2"/>
        <scheme val="minor"/>
      </rPr>
      <t>Ventilation pipe:</t>
    </r>
    <r>
      <rPr>
        <sz val="10"/>
        <rFont val="Calibri"/>
        <family val="2"/>
        <scheme val="minor"/>
      </rPr>
      <t xml:space="preserve">
Prepare all materials, equipment, and manpower for supply and installation of 4" schedule 40 PCV pipe for ventilation pipe .all related activities to complete the job as per drawing and instruction of in charge engineer All tasks for this item to be under full approval in charge engineer .</t>
    </r>
  </si>
  <si>
    <t>ML</t>
  </si>
  <si>
    <t>A-a-9</t>
  </si>
  <si>
    <r>
      <rPr>
        <b/>
        <sz val="10"/>
        <rFont val="Calibri"/>
        <family val="2"/>
        <scheme val="minor"/>
      </rPr>
      <t>GL Pipes:</t>
    </r>
    <r>
      <rPr>
        <sz val="10"/>
        <rFont val="Calibri"/>
        <family val="2"/>
        <scheme val="minor"/>
      </rPr>
      <t>Prepare all materials, equipment, and manpower for GL Pipes 2' with slope ,all related activities to complete the job as per drawing and instruction of in charge engineer All tasks for this item to be under full approval in charge engineer .</t>
    </r>
  </si>
  <si>
    <t>Sub total A-a</t>
  </si>
  <si>
    <t>Structure Works</t>
  </si>
  <si>
    <t>A-b-1</t>
  </si>
  <si>
    <r>
      <rPr>
        <b/>
        <sz val="10"/>
        <color theme="1" tint="4.9989318521683403E-2"/>
        <rFont val="Calibri"/>
        <family val="2"/>
        <scheme val="minor"/>
      </rPr>
      <t xml:space="preserve">Brick Masonry wall with 1st grade, standard-size clay burnt bricks: </t>
    </r>
    <r>
      <rPr>
        <sz val="10"/>
        <color theme="1" tint="4.9989318521683403E-2"/>
        <rFont val="Calibri"/>
        <family val="2"/>
        <scheme val="minor"/>
      </rPr>
      <t xml:space="preserve">
Prepare all materials, equipment, and manpower to  Build  25 cm thick Brick Masonry wall with 1st grade, standard-size clay burnt bricks with cement mortar 1:4 with with all related activities to complete the job as per drawing and instruction of the in-charge engineer  All tasks for this item are to be under the full approval of the charge engineer</t>
    </r>
  </si>
  <si>
    <t>A-b-2</t>
  </si>
  <si>
    <r>
      <rPr>
        <b/>
        <sz val="10"/>
        <color theme="1" tint="4.9989318521683403E-2"/>
        <rFont val="Calibri"/>
        <family val="2"/>
        <scheme val="minor"/>
      </rPr>
      <t>Interior wall cement and sand Plaster  1:4 :</t>
    </r>
    <r>
      <rPr>
        <sz val="10"/>
        <color theme="1" tint="4.9989318521683403E-2"/>
        <rFont val="Calibri"/>
        <family val="2"/>
        <scheme val="minor"/>
      </rPr>
      <t xml:space="preserve">
Prepare all materials, equipment, and manpower for Interior wall cement and sand  Plaster  1:4  with all related activities to complete the job as per drawing and instruction of the in-charge engineer All tasks for this item are to be under full approval in charge engineer</t>
    </r>
  </si>
  <si>
    <r>
      <t>m</t>
    </r>
    <r>
      <rPr>
        <vertAlign val="superscript"/>
        <sz val="10"/>
        <rFont val="Calibri"/>
        <family val="2"/>
        <scheme val="minor"/>
      </rPr>
      <t>2</t>
    </r>
  </si>
  <si>
    <t>A-b-3</t>
  </si>
  <si>
    <r>
      <rPr>
        <b/>
        <sz val="10"/>
        <color theme="1" tint="4.9989318521683403E-2"/>
        <rFont val="Calibri"/>
        <family val="2"/>
        <scheme val="minor"/>
      </rPr>
      <t>Exterior wall cement and sand Plaster  1:4 :</t>
    </r>
    <r>
      <rPr>
        <sz val="10"/>
        <color theme="1" tint="4.9989318521683403E-2"/>
        <rFont val="Calibri"/>
        <family val="2"/>
        <scheme val="min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</si>
  <si>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t>Sub totalA-b</t>
  </si>
  <si>
    <t xml:space="preserve"> Roof Works</t>
  </si>
  <si>
    <t>A-c-1</t>
  </si>
  <si>
    <r>
      <rPr>
        <b/>
        <sz val="10"/>
        <color theme="1" tint="4.9989318521683403E-2"/>
        <rFont val="Calibri"/>
        <family val="2"/>
        <scheme val="minor"/>
      </rPr>
      <t>RCC of Slabs ring beams, and parapet walls and soak pits :</t>
    </r>
    <r>
      <rPr>
        <sz val="10"/>
        <color theme="1" tint="4.9989318521683403E-2"/>
        <rFont val="Calibri"/>
        <family val="2"/>
        <scheme val="minor"/>
      </rPr>
      <t>Prepare all materials, equipment, and manpower for supply of material to cast 20Mpa reinforced concrete for ring beams and parapet walls and soak pits with all related activities (,Form work, steel work, concrete caste, curing).all related activities to complete the job as per drawing and instruction of in charge engineer All tasks for this item to be under full approval in charge engineer .</t>
    </r>
  </si>
  <si>
    <t>A-c-2</t>
  </si>
  <si>
    <r>
      <rPr>
        <b/>
        <sz val="10"/>
        <color theme="1" tint="4.9989318521683403E-2"/>
        <rFont val="Calibri"/>
        <family val="2"/>
        <scheme val="minor"/>
      </rPr>
      <t>Waterproofing of roof with Isogam sheets:</t>
    </r>
    <r>
      <rPr>
        <sz val="10"/>
        <color theme="1" tint="4.9989318521683403E-2"/>
        <rFont val="Calibri"/>
        <family val="2"/>
        <scheme val="minor"/>
      </rPr>
      <t xml:space="preserve">
Prepare all materials, equipment, and manpower for waterproofing of the roof with Isogam sheets in one layer 4 mm thickness minimum. The costs include preparing the floor with one layer of bitumen. The Isogam sheets overlap 10 cm minimum, the lap joints around the edges wall, 30 cm minimum, with all related activities to complete the job as per drawing and instruction of the in-charge engineer  All tasks for this item are to be under the full approval of the charge engineer</t>
    </r>
  </si>
  <si>
    <t>m2</t>
  </si>
  <si>
    <t>A-c-3</t>
  </si>
  <si>
    <r>
      <rPr>
        <b/>
        <sz val="10"/>
        <color theme="1" tint="4.9989318521683403E-2"/>
        <rFont val="Calibri"/>
        <family val="2"/>
        <scheme val="minor"/>
      </rPr>
      <t xml:space="preserve">Burnt brick Pieces </t>
    </r>
    <r>
      <rPr>
        <sz val="10"/>
        <color theme="1" tint="4.9989318521683403E-2"/>
        <rFont val="Calibri"/>
        <family val="2"/>
        <scheme val="minor"/>
      </rPr>
      <t>:Prepare all materials, equipment, and manpower for burnt brick Pieces for termal insulation,all related activities to complete the job as per drawing and instruction of in charge engineer All tasks for this item to be under full approval in charge engineer .</t>
    </r>
  </si>
  <si>
    <r>
      <t>m</t>
    </r>
    <r>
      <rPr>
        <vertAlign val="superscript"/>
        <sz val="10"/>
        <rFont val="Calibri"/>
        <family val="2"/>
        <scheme val="minor"/>
      </rPr>
      <t>3</t>
    </r>
    <r>
      <rPr>
        <sz val="10"/>
        <rFont val="Arial"/>
        <family val="2"/>
      </rPr>
      <t/>
    </r>
  </si>
  <si>
    <t>A-c-4</t>
  </si>
  <si>
    <r>
      <rPr>
        <b/>
        <sz val="10"/>
        <color theme="1" tint="4.9989318521683403E-2"/>
        <rFont val="Calibri"/>
        <family val="2"/>
        <scheme val="minor"/>
      </rPr>
      <t>PCC on top of roof :</t>
    </r>
    <r>
      <rPr>
        <sz val="10"/>
        <color theme="1" tint="4.9989318521683403E-2"/>
        <rFont val="Calibri"/>
        <family val="2"/>
        <scheme val="minor"/>
      </rPr>
      <t xml:space="preserve">
Prepare all materials, equipment, and manpower for casting (7 cm ) plain concrete (C15MPa) PCCon top of roof. all related activities to complete the job as per drawing and instruction of in charge engineer All tasks for this item to be under full approval in charge engineer .</t>
    </r>
  </si>
  <si>
    <r>
      <t>m</t>
    </r>
    <r>
      <rPr>
        <vertAlign val="superscript"/>
        <sz val="10"/>
        <rFont val="Calibri"/>
        <family val="2"/>
        <scheme val="minor"/>
      </rPr>
      <t>3</t>
    </r>
  </si>
  <si>
    <t>A-c-5</t>
  </si>
  <si>
    <r>
      <rPr>
        <b/>
        <sz val="10"/>
        <color theme="1" tint="4.9989318521683403E-2"/>
        <rFont val="Calibri"/>
        <family val="2"/>
        <scheme val="minor"/>
      </rPr>
      <t>Ceiling cement and sand Plaster  1:4 :</t>
    </r>
    <r>
      <rPr>
        <sz val="10"/>
        <color theme="1" tint="4.9989318521683403E-2"/>
        <rFont val="Calibri"/>
        <family val="2"/>
        <scheme val="minor"/>
      </rPr>
      <t xml:space="preserve">
Prepare all materials, equipment, and manpower for ceiling cement and sand  Plaster  1:4  with all related activities to complete the job as per drawing and instruction of the in-charge engineer All tasks for this item are to be under full approval in charge engineer.</t>
    </r>
  </si>
  <si>
    <t>A-c-6</t>
  </si>
  <si>
    <r>
      <rPr>
        <b/>
        <sz val="10"/>
        <color theme="1" tint="4.9989318521683403E-2"/>
        <rFont val="Calibri"/>
        <family val="2"/>
        <scheme val="minor"/>
      </rPr>
      <t>Plastering of parapet outside:</t>
    </r>
    <r>
      <rPr>
        <sz val="10"/>
        <color theme="1" tint="4.9989318521683403E-2"/>
        <rFont val="Calibri"/>
        <family val="2"/>
        <scheme val="minor"/>
      </rPr>
      <t>Prepare all materials, equipment, and manpower for parapet outside cement and sand  Plaster  1:4  with all related activities to complete the job as per drawing and instruction of the in-charge engineer All tasks for this item are to be under full approval in charge engineer,</t>
    </r>
  </si>
  <si>
    <t>A-c-7</t>
  </si>
  <si>
    <r>
      <rPr>
        <b/>
        <sz val="10"/>
        <color theme="1" tint="4.9989318521683403E-2"/>
        <rFont val="Calibri"/>
        <family val="2"/>
        <scheme val="minor"/>
      </rPr>
      <t>Installation of GI sheet on top parapetwall :</t>
    </r>
    <r>
      <rPr>
        <sz val="10"/>
        <color theme="1" tint="4.9989318521683403E-2"/>
        <rFont val="Calibri"/>
        <family val="2"/>
        <scheme val="minor"/>
      </rPr>
      <t>Prepare all materials, equipment, and manpower for Installation of GI sheet on top parapetwall with materials and all related activities to complete the job as per drawing and instruction of the in-charge engineer All tasks for this item are to be under full approval in charge engineer,</t>
    </r>
  </si>
  <si>
    <t>sub total A-c</t>
  </si>
  <si>
    <t xml:space="preserve"> Carpentry Works</t>
  </si>
  <si>
    <t>A-d-1</t>
  </si>
  <si>
    <t>Metallic Doors and Windows:Supply and installation and Carring of metallic doors and windows. Job shall be completed as per general note , drawings, sepcification with oil painting and installation of Glasses,fly screen with all required activities  and instruction of the in-charge engineer All tasks for this item are to be under full approval in charge engineer</t>
  </si>
  <si>
    <t>Sub total A-d</t>
  </si>
  <si>
    <t xml:space="preserve"> Painting Works </t>
  </si>
  <si>
    <t>A-e-1</t>
  </si>
  <si>
    <r>
      <rPr>
        <b/>
        <sz val="10"/>
        <color theme="1" tint="4.9989318521683403E-2"/>
        <rFont val="Calibri"/>
        <family val="2"/>
        <scheme val="minor"/>
      </rPr>
      <t>Interior 100% Plastic Paint three coats:</t>
    </r>
    <r>
      <rPr>
        <sz val="10"/>
        <color theme="1" tint="4.9989318521683403E-2"/>
        <rFont val="Calibri"/>
        <family val="2"/>
        <scheme val="minor"/>
      </rPr>
      <t xml:space="preserve">
Prepare all materials, equipment, and manpower for the walls and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</si>
  <si>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t>A-e-2</t>
  </si>
  <si>
    <r>
      <rPr>
        <b/>
        <sz val="10"/>
        <color theme="1" tint="4.9989318521683403E-2"/>
        <rFont val="Calibri"/>
        <family val="2"/>
        <scheme val="minor"/>
      </rPr>
      <t>Exterior100% Plastic Paint three coats:</t>
    </r>
    <r>
      <rPr>
        <sz val="10"/>
        <color theme="1" tint="4.9989318521683403E-2"/>
        <rFont val="Calibri"/>
        <family val="2"/>
        <scheme val="minor"/>
      </rPr>
      <t xml:space="preserve">
Prepare all materials, equipment, and manpower for the walls 100% Plastic Paint three coats  (Jotun or equivalent) including preparation, primer, and filling with all related activities to complete the job as per drawing and instruction of the in-charge engineer All tasks for this item are to be under full approval in charge engineer</t>
    </r>
  </si>
  <si>
    <t>A-e-3</t>
  </si>
  <si>
    <r>
      <rPr>
        <b/>
        <sz val="10"/>
        <rFont val="Calibri"/>
        <family val="2"/>
        <scheme val="minor"/>
      </rPr>
      <t xml:space="preserve">Water Closet inside latrine for disabled people:
</t>
    </r>
    <r>
      <rPr>
        <sz val="10"/>
        <rFont val="Calibri"/>
        <family val="2"/>
        <scheme val="minor"/>
      </rPr>
      <t>Prepare all materials, equipment, and manpower for supply of materials, tools and manpower to install ceramic western toilet. Including siphon(flush tank), gully trap Ø100mm (4"), flexible hose and water connections (Plastic water pipes (3/4)” diameter supply line and PVC drain pipes 4" with all the required fitting for hot, cold and drain pipes). All needed work to complete the job will be included within the price.</t>
    </r>
  </si>
  <si>
    <t>Set</t>
  </si>
  <si>
    <t>A-e-4</t>
  </si>
  <si>
    <r>
      <rPr>
        <b/>
        <sz val="10"/>
        <color theme="1" tint="4.9989318521683403E-2"/>
        <rFont val="Calibri"/>
        <family val="2"/>
        <scheme val="minor"/>
      </rPr>
      <t>Water Tank :</t>
    </r>
    <r>
      <rPr>
        <sz val="10"/>
        <color theme="1" tint="4.9989318521683403E-2"/>
        <rFont val="Calibri"/>
        <family val="2"/>
        <scheme val="minor"/>
      </rPr>
      <t>Prepare all materials, equipment, and manpower for Installation water tank and Sink with all tools in the corridor according to the drawings with all related activities to complete the job as per drawing and instruction of in charge engineer All tasks for this item to be under full approval in charge engineer .</t>
    </r>
  </si>
  <si>
    <t>Sub Total A-e</t>
  </si>
  <si>
    <t xml:space="preserve"> Stairs,Sidewalk and Ramp Works</t>
  </si>
  <si>
    <t>A-f-1</t>
  </si>
  <si>
    <r>
      <rPr>
        <b/>
        <sz val="10"/>
        <color theme="1" tint="4.9989318521683403E-2"/>
        <rFont val="Calibri"/>
        <family val="2"/>
        <scheme val="minor"/>
      </rPr>
      <t xml:space="preserve">Foundation Excavation of Ramp and stairs: </t>
    </r>
    <r>
      <rPr>
        <sz val="10"/>
        <color theme="1" tint="4.9989318521683403E-2"/>
        <rFont val="Calibri"/>
        <family val="2"/>
        <scheme val="minor"/>
      </rPr>
      <t>Prepare all materials, equipment, and manpower for excavation to the required level of foundations of Ramp and stairs as per drawings. The works include leveling, transporting, loading and unloading all surplus materials to an approved site .all related activities to complete the job as per drawing and instruction of in charge engineer All tasks for this item to be under full approval in charge engineer .</t>
    </r>
  </si>
  <si>
    <t>A-f-2</t>
  </si>
  <si>
    <r>
      <t xml:space="preserve">Stone masonary for Stair, and ramp: </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stone masonry work for stair and ramp and using approved Stone and cement mortar (1:5)  .all related activities to complete the job as per drawing and instruction of in charge engineer All tasks for this item to be under full approval in charge engineer .</t>
    </r>
  </si>
  <si>
    <t>A-f-3</t>
  </si>
  <si>
    <r>
      <t>Backfilling under stair and ramp:</t>
    </r>
    <r>
      <rPr>
        <sz val="10"/>
        <color theme="1" tint="4.9989318521683403E-2"/>
        <rFont val="Calibri"/>
        <family val="2"/>
        <scheme val="minor"/>
      </rPr>
      <t>Prepare all materials, equipment, and manpower for 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</si>
  <si>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t>A-f-4</t>
  </si>
  <si>
    <r>
      <rPr>
        <b/>
        <sz val="10"/>
        <color theme="1" tint="4.9989318521683403E-2"/>
        <rFont val="Calibri"/>
        <family val="2"/>
        <scheme val="minor"/>
      </rPr>
      <t>Backfilling of side walk, stairs and corridors:</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</si>
  <si>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t>A-f-5</t>
  </si>
  <si>
    <r>
      <t>PCC for Stair, ramp and sidewalks:</t>
    </r>
    <r>
      <rPr>
        <sz val="10"/>
        <color theme="1" tint="4.9989318521683403E-2"/>
        <rFont val="Calibri"/>
        <family val="2"/>
        <scheme val="minor"/>
      </rPr>
      <t>Prepare all materials, equipment, and manpower for casting 15 MPA PCC for sidewalk,stair and ramp with formworks and surface preparation and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 .</t>
    </r>
  </si>
  <si>
    <t>A-f-6</t>
  </si>
  <si>
    <r>
      <t>Hand Rail for ramps with all related works and materials:</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supply and installation and Carring of metallic hand rail for ramp. Job shall be completed as per general note , drawings, sepcification with oil painting and installation  and with all related activities to complete the job as per drawing and instruction of in charge engineer All tasks for this item to be under full approval in charge engineer .</t>
    </r>
  </si>
  <si>
    <t>A-f-7</t>
  </si>
  <si>
    <r>
      <rPr>
        <b/>
        <sz val="10"/>
        <color theme="1" tint="4.9989318521683403E-2"/>
        <rFont val="Calibri"/>
        <family val="2"/>
        <scheme val="minor"/>
      </rPr>
      <t>Downspouts:</t>
    </r>
    <r>
      <rPr>
        <sz val="10"/>
        <color theme="1" tint="4.9989318521683403E-2"/>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 .</t>
    </r>
  </si>
  <si>
    <t>sub total A-f</t>
  </si>
  <si>
    <t>Total A (Aa+Ab+Ac+Ad+Ae+Af)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</si>
</sst>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
  </numFmts>
  <fonts count="36"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theme="1"/>
      <name val="Calibri Light"/>
      <family val="2"/>
      <scheme val="major"/>
    </font>
    <font>
      <b/>
      <u/>
      <sz val="12"/>
      <color theme="1"/>
      <name val="Calibri Light"/>
      <family val="2"/>
      <scheme val="major"/>
    </font>
    <font>
      <sz val="12"/>
      <color theme="1"/>
      <name val="Calibri Light"/>
      <family val="2"/>
      <scheme val="major"/>
    </font>
    <font>
      <sz val="9"/>
      <color theme="1"/>
      <name val="Calibri Light"/>
      <family val="2"/>
      <scheme val="major"/>
    </font>
    <font>
      <sz val="11"/>
      <color theme="1"/>
      <name val="Calibri"/>
      <family val="2"/>
      <scheme val="minor"/>
    </font>
    <font>
      <sz val="10"/>
      <name val="Times New Roman"/>
      <family val="1"/>
    </font>
    <font>
      <b/>
      <sz val="14"/>
      <name val="Calibri Light"/>
      <family val="2"/>
      <scheme val="major"/>
    </font>
    <font>
      <sz val="10"/>
      <color rgb="FF000000"/>
      <name val="Times New Roman"/>
      <family val="1"/>
    </font>
    <font>
      <sz val="10"/>
      <color rgb="FF000000"/>
      <name val="Calibri"/>
      <family val="2"/>
      <scheme val="minor"/>
    </font>
    <font>
      <sz val="10"/>
      <name val="Arial"/>
      <family val="2"/>
    </font>
    <font>
      <b/>
      <sz val="10"/>
      <name val="Calibri"/>
      <family val="2"/>
      <scheme val="minor"/>
    </font>
    <font>
      <b/>
      <sz val="10"/>
      <color rgb="FF000000"/>
      <name val="Calibri"/>
      <family val="2"/>
      <scheme val="minor"/>
    </font>
    <font>
      <sz val="14"/>
      <color rgb="FF000000"/>
      <name val="Times New Roman"/>
      <family val="1"/>
    </font>
    <font>
      <sz val="10"/>
      <color theme="1" tint="4.9989318521683403E-2"/>
      <name val="Calibri"/>
      <family val="2"/>
      <scheme val="minor"/>
    </font>
    <font>
      <b/>
      <sz val="10"/>
      <color theme="1" tint="4.9989318521683403E-2"/>
      <name val="Calibri"/>
      <family val="2"/>
      <scheme val="minor"/>
    </font>
    <font>
      <sz val="10"/>
      <name val="Calibri"/>
      <family val="2"/>
      <scheme val="minor"/>
    </font>
    <font>
      <vertAlign val="superscript"/>
      <sz val="10"/>
      <color indexed="8"/>
      <name val="Calibri"/>
      <family val="2"/>
      <scheme val="minor"/>
    </font>
    <font>
      <vertAlign val="superscript"/>
      <sz val="10"/>
      <name val="Calibri"/>
      <family val="2"/>
      <scheme val="minor"/>
    </font>
  </fonts>
  <fills count="12">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43" fontId="22" fillId="0" borderId="0" applyFont="0" applyFill="0" applyBorder="0" applyAlignment="0" applyProtection="0"/>
    <xf numFmtId="0" fontId="25" fillId="0" borderId="0"/>
    <xf numFmtId="0" fontId="27" fillId="0" borderId="0"/>
  </cellStyleXfs>
  <cellXfs count="175">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4" borderId="9" xfId="0" applyFont="1" applyFill="1" applyBorder="1" applyAlignment="1">
      <alignment horizontal="left" vertical="top" wrapTex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13" fillId="4" borderId="9" xfId="0" applyFont="1" applyFill="1" applyBorder="1" applyAlignment="1">
      <alignment horizontal="center" vertical="center" wrapText="1"/>
    </xf>
    <xf numFmtId="2" fontId="14" fillId="4" borderId="9" xfId="0" applyNumberFormat="1" applyFont="1" applyFill="1" applyBorder="1" applyAlignment="1">
      <alignment horizontal="center" vertical="center" shrinkToFit="1"/>
    </xf>
    <xf numFmtId="2" fontId="14" fillId="4" borderId="9" xfId="0" applyNumberFormat="1" applyFont="1" applyFill="1" applyBorder="1" applyAlignment="1">
      <alignment horizontal="center" vertical="center" wrapText="1"/>
    </xf>
    <xf numFmtId="2" fontId="15" fillId="4" borderId="9" xfId="0" applyNumberFormat="1" applyFont="1" applyFill="1" applyBorder="1" applyAlignment="1">
      <alignment horizontal="center" vertical="center" wrapText="1"/>
    </xf>
    <xf numFmtId="0" fontId="0" fillId="0" borderId="11" xfId="0" applyBorder="1" applyAlignment="1">
      <alignment horizontal="center" vertical="center"/>
    </xf>
    <xf numFmtId="0" fontId="0" fillId="0" borderId="1" xfId="0" applyBorder="1" applyAlignment="1">
      <alignment horizontal="left" vertical="center" wrapText="1"/>
    </xf>
    <xf numFmtId="0" fontId="17" fillId="5" borderId="16" xfId="0" applyFont="1" applyFill="1" applyBorder="1" applyAlignment="1">
      <alignment vertical="center"/>
    </xf>
    <xf numFmtId="4" fontId="0" fillId="0" borderId="0" xfId="0" applyNumberFormat="1"/>
    <xf numFmtId="0" fontId="17" fillId="4" borderId="11" xfId="0" applyFont="1" applyFill="1" applyBorder="1" applyAlignment="1">
      <alignment horizontal="center" vertical="center"/>
    </xf>
    <xf numFmtId="0" fontId="7" fillId="0" borderId="1" xfId="0" applyFont="1" applyBorder="1" applyAlignment="1">
      <alignment horizontal="left" vertical="center" wrapText="1"/>
    </xf>
    <xf numFmtId="0" fontId="20"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center" vertical="center"/>
    </xf>
    <xf numFmtId="0" fontId="13" fillId="4" borderId="17" xfId="0" applyFont="1" applyFill="1" applyBorder="1" applyAlignment="1">
      <alignment horizontal="center" vertical="center" wrapText="1"/>
    </xf>
    <xf numFmtId="2" fontId="21" fillId="0" borderId="1" xfId="0" applyNumberFormat="1" applyFont="1" applyBorder="1" applyAlignment="1">
      <alignment horizontal="center" vertical="center" wrapText="1"/>
    </xf>
    <xf numFmtId="0" fontId="7" fillId="0" borderId="1" xfId="0" applyFont="1" applyBorder="1" applyAlignment="1">
      <alignment horizontal="left" vertical="top" wrapText="1"/>
    </xf>
    <xf numFmtId="0" fontId="23" fillId="0" borderId="7" xfId="0" applyFont="1" applyFill="1" applyBorder="1" applyAlignment="1">
      <alignment horizontal="center" vertical="center" wrapText="1" shrinkToFit="1"/>
    </xf>
    <xf numFmtId="43" fontId="23" fillId="6" borderId="7" xfId="1" applyFont="1" applyFill="1" applyBorder="1" applyAlignment="1">
      <alignment horizontal="center" vertical="center" wrapText="1" shrinkToFit="1"/>
    </xf>
    <xf numFmtId="43" fontId="23" fillId="0" borderId="7" xfId="1" applyFont="1" applyFill="1" applyBorder="1" applyAlignment="1">
      <alignment vertical="center" wrapText="1" shrinkToFit="1"/>
    </xf>
    <xf numFmtId="0" fontId="12" fillId="0" borderId="1" xfId="0" applyFont="1" applyBorder="1" applyAlignment="1">
      <alignment horizontal="left" vertical="top" wrapText="1"/>
    </xf>
    <xf numFmtId="43" fontId="23" fillId="6" borderId="1" xfId="1" applyFont="1" applyFill="1" applyBorder="1" applyAlignment="1">
      <alignment horizontal="center" vertical="center" wrapText="1" shrinkToFit="1"/>
    </xf>
    <xf numFmtId="43" fontId="23" fillId="0" borderId="1" xfId="1" applyFont="1" applyFill="1" applyBorder="1" applyAlignment="1">
      <alignment vertical="center" wrapText="1" shrinkToFit="1"/>
    </xf>
    <xf numFmtId="0" fontId="23" fillId="0" borderId="1" xfId="0" applyFont="1" applyFill="1" applyBorder="1" applyAlignment="1">
      <alignment horizontal="center" vertical="center" wrapText="1" shrinkToFit="1"/>
    </xf>
    <xf numFmtId="0" fontId="0" fillId="0" borderId="6" xfId="0" applyFill="1" applyBorder="1" applyAlignment="1">
      <alignment horizontal="center" vertical="center"/>
    </xf>
    <xf numFmtId="0" fontId="7" fillId="4" borderId="1" xfId="0" applyFont="1" applyFill="1" applyBorder="1" applyAlignment="1">
      <alignment horizontal="center" vertical="center" wrapText="1"/>
    </xf>
    <xf numFmtId="43" fontId="23" fillId="0" borderId="0" xfId="1" applyFont="1" applyFill="1" applyBorder="1" applyAlignment="1">
      <alignment vertical="center" wrapText="1" shrinkToFit="1"/>
    </xf>
    <xf numFmtId="0" fontId="0" fillId="0" borderId="0" xfId="0" applyFill="1" applyBorder="1"/>
    <xf numFmtId="2" fontId="16" fillId="7" borderId="1" xfId="0" applyNumberFormat="1" applyFont="1" applyFill="1" applyBorder="1" applyAlignment="1">
      <alignment horizontal="center" vertical="center" wrapText="1"/>
    </xf>
    <xf numFmtId="0" fontId="13" fillId="7" borderId="1" xfId="0" applyFont="1" applyFill="1" applyBorder="1" applyAlignment="1">
      <alignment horizontal="left"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xf>
    <xf numFmtId="43" fontId="0" fillId="0" borderId="1" xfId="1" applyFont="1" applyBorder="1" applyAlignment="1">
      <alignment horizontal="left" vertical="top"/>
    </xf>
    <xf numFmtId="0" fontId="0" fillId="0" borderId="1" xfId="0" applyBorder="1"/>
    <xf numFmtId="0" fontId="17" fillId="5" borderId="1" xfId="0" applyFont="1" applyFill="1" applyBorder="1" applyAlignment="1">
      <alignment horizontal="center" vertical="center" wrapText="1"/>
    </xf>
    <xf numFmtId="4" fontId="17" fillId="5" borderId="1" xfId="0" applyNumberFormat="1" applyFont="1" applyFill="1" applyBorder="1" applyAlignment="1">
      <alignment horizontal="center" vertical="center"/>
    </xf>
    <xf numFmtId="0" fontId="0" fillId="0" borderId="6" xfId="0" applyBorder="1" applyAlignment="1">
      <alignment horizontal="center" vertical="center"/>
    </xf>
    <xf numFmtId="0" fontId="25" fillId="0" borderId="0" xfId="2" applyAlignment="1">
      <alignment horizontal="left" vertical="top"/>
    </xf>
    <xf numFmtId="0" fontId="30" fillId="0" borderId="1" xfId="2" applyFont="1" applyBorder="1" applyAlignment="1">
      <alignment horizontal="left" vertical="top"/>
    </xf>
    <xf numFmtId="0" fontId="26" fillId="0" borderId="1" xfId="2" applyFont="1" applyBorder="1" applyAlignment="1">
      <alignment horizontal="center" vertical="center"/>
    </xf>
    <xf numFmtId="0" fontId="31" fillId="6" borderId="1" xfId="2" applyFont="1" applyFill="1" applyBorder="1" applyAlignment="1">
      <alignment horizontal="center" vertical="center"/>
    </xf>
    <xf numFmtId="0" fontId="33" fillId="6" borderId="1" xfId="2" applyFont="1" applyFill="1" applyBorder="1" applyAlignment="1">
      <alignment horizontal="center" vertical="center"/>
    </xf>
    <xf numFmtId="0" fontId="31" fillId="0" borderId="1" xfId="2" applyFont="1" applyBorder="1" applyAlignment="1">
      <alignment horizontal="center" vertical="center"/>
    </xf>
    <xf numFmtId="2" fontId="33" fillId="0" borderId="1" xfId="2" applyNumberFormat="1" applyFont="1" applyBorder="1" applyAlignment="1">
      <alignment horizontal="center" vertical="center"/>
    </xf>
    <xf numFmtId="2" fontId="33" fillId="6" borderId="1" xfId="2" applyNumberFormat="1" applyFont="1" applyFill="1" applyBorder="1" applyAlignment="1">
      <alignment horizontal="center" vertical="center"/>
    </xf>
    <xf numFmtId="0" fontId="30" fillId="10" borderId="1" xfId="2" applyFont="1" applyFill="1" applyBorder="1" applyAlignment="1">
      <alignment horizontal="left" vertical="top"/>
    </xf>
    <xf numFmtId="0" fontId="29" fillId="10" borderId="1" xfId="2" applyFont="1" applyFill="1" applyBorder="1" applyAlignment="1">
      <alignment horizontal="center" vertical="center"/>
    </xf>
    <xf numFmtId="0" fontId="33" fillId="0" borderId="1" xfId="2" applyFont="1" applyBorder="1" applyAlignment="1">
      <alignment horizontal="center" vertical="center"/>
    </xf>
    <xf numFmtId="0" fontId="31" fillId="0" borderId="1" xfId="2" applyFont="1" applyBorder="1" applyAlignment="1">
      <alignment horizontal="center"/>
    </xf>
    <xf numFmtId="0" fontId="33" fillId="0" borderId="1" xfId="2" applyFont="1" applyBorder="1" applyAlignment="1">
      <alignment horizontal="center"/>
    </xf>
    <xf numFmtId="0" fontId="30" fillId="3" borderId="1" xfId="2" applyFont="1" applyFill="1" applyBorder="1" applyAlignment="1">
      <alignment horizontal="left" vertical="top"/>
    </xf>
    <xf numFmtId="0" fontId="29" fillId="3" borderId="1" xfId="2" applyFont="1" applyFill="1" applyBorder="1" applyAlignment="1">
      <alignment horizontal="center" vertical="center"/>
    </xf>
    <xf numFmtId="0" fontId="30" fillId="0" borderId="19" xfId="2" applyFont="1" applyBorder="1" applyAlignment="1">
      <alignment horizontal="left" vertical="top"/>
    </xf>
    <xf numFmtId="165" fontId="33" fillId="6" borderId="1" xfId="2" applyNumberFormat="1" applyFont="1" applyFill="1" applyBorder="1" applyAlignment="1">
      <alignment horizontal="center" vertical="center"/>
    </xf>
    <xf numFmtId="0" fontId="26" fillId="3" borderId="1" xfId="2" applyFont="1" applyFill="1" applyBorder="1" applyAlignment="1">
      <alignment horizontal="left" vertical="top"/>
    </xf>
    <xf numFmtId="0" fontId="30" fillId="11" borderId="1" xfId="2" applyFont="1" applyFill="1" applyBorder="1" applyAlignment="1">
      <alignment horizontal="left" vertical="top"/>
    </xf>
    <xf numFmtId="0" fontId="29" fillId="11" borderId="1" xfId="2" applyFont="1" applyFill="1" applyBorder="1" applyAlignment="1">
      <alignment horizontal="center" vertical="center"/>
    </xf>
    <xf numFmtId="0" fontId="2" fillId="0" borderId="1" xfId="0" applyFont="1" applyBorder="1" applyAlignment="1">
      <alignment horizontal="center"/>
    </xf>
    <xf numFmtId="1" fontId="15" fillId="4" borderId="16" xfId="0" applyNumberFormat="1" applyFont="1" applyFill="1" applyBorder="1" applyAlignment="1">
      <alignment horizontal="center" vertical="center" shrinkToFit="1"/>
    </xf>
    <xf numFmtId="1" fontId="15" fillId="4" borderId="9" xfId="0" applyNumberFormat="1" applyFont="1" applyFill="1" applyBorder="1" applyAlignment="1">
      <alignment horizontal="center" vertical="center" shrinkToFit="1"/>
    </xf>
    <xf numFmtId="0" fontId="1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9" fillId="0" borderId="11" xfId="0" applyFont="1" applyBorder="1" applyAlignment="1">
      <alignment horizontal="left" vertical="top" wrapText="1"/>
    </xf>
    <xf numFmtId="0" fontId="9" fillId="0" borderId="1" xfId="0" applyFont="1" applyBorder="1" applyAlignment="1">
      <alignment horizontal="left" vertical="top" wrapText="1"/>
    </xf>
    <xf numFmtId="0" fontId="9" fillId="0" borderId="12" xfId="0" applyFont="1" applyBorder="1" applyAlignment="1">
      <alignment horizontal="left" vertical="top" wrapText="1"/>
    </xf>
    <xf numFmtId="0" fontId="7"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0" xfId="0" applyFill="1" applyBorder="1" applyAlignment="1">
      <alignment horizontal="center"/>
    </xf>
    <xf numFmtId="0" fontId="10" fillId="7" borderId="1" xfId="0" applyFont="1" applyFill="1" applyBorder="1" applyAlignment="1">
      <alignment horizontal="center" vertical="top" wrapText="1"/>
    </xf>
    <xf numFmtId="0" fontId="9" fillId="0" borderId="4" xfId="0" applyFont="1" applyBorder="1" applyAlignment="1">
      <alignment horizontal="left" vertical="top" wrapText="1"/>
    </xf>
    <xf numFmtId="0" fontId="24" fillId="0" borderId="18" xfId="0" applyFont="1" applyBorder="1" applyAlignment="1">
      <alignment horizontal="center" vertical="center" wrapText="1"/>
    </xf>
    <xf numFmtId="0" fontId="10" fillId="4" borderId="5" xfId="0" applyFont="1" applyFill="1" applyBorder="1" applyAlignment="1">
      <alignment horizontal="center" vertical="top" wrapText="1"/>
    </xf>
    <xf numFmtId="0" fontId="10" fillId="4" borderId="7" xfId="0" applyFont="1" applyFill="1" applyBorder="1" applyAlignment="1">
      <alignment horizontal="center" vertical="top" wrapText="1"/>
    </xf>
    <xf numFmtId="0" fontId="10" fillId="4" borderId="5"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0" xfId="0" applyFont="1" applyFill="1" applyBorder="1" applyAlignment="1">
      <alignment horizontal="center" vertical="center" wrapText="1"/>
    </xf>
    <xf numFmtId="2" fontId="33" fillId="6" borderId="2" xfId="2" applyNumberFormat="1" applyFont="1" applyFill="1" applyBorder="1" applyAlignment="1">
      <alignment horizontal="left" vertical="top" wrapText="1"/>
    </xf>
    <xf numFmtId="2" fontId="33" fillId="6" borderId="18" xfId="2" applyNumberFormat="1" applyFont="1" applyFill="1" applyBorder="1" applyAlignment="1">
      <alignment horizontal="left" vertical="top" wrapText="1"/>
    </xf>
    <xf numFmtId="2" fontId="33" fillId="6" borderId="3" xfId="2" applyNumberFormat="1" applyFont="1" applyFill="1" applyBorder="1" applyAlignment="1">
      <alignment horizontal="left" vertical="top" wrapText="1"/>
    </xf>
    <xf numFmtId="0" fontId="26" fillId="0" borderId="1" xfId="2" applyFont="1" applyBorder="1" applyAlignment="1">
      <alignment vertical="top" wrapText="1"/>
    </xf>
    <xf numFmtId="0" fontId="28" fillId="8" borderId="2" xfId="3" applyFont="1" applyFill="1" applyBorder="1" applyAlignment="1">
      <alignment horizontal="left" vertical="center" wrapText="1"/>
    </xf>
    <xf numFmtId="0" fontId="28" fillId="8" borderId="18" xfId="3" applyFont="1" applyFill="1" applyBorder="1" applyAlignment="1">
      <alignment horizontal="left" vertical="center" wrapText="1"/>
    </xf>
    <xf numFmtId="0" fontId="28" fillId="8" borderId="3" xfId="3" applyFont="1" applyFill="1" applyBorder="1" applyAlignment="1">
      <alignment horizontal="left" vertical="center" wrapText="1"/>
    </xf>
    <xf numFmtId="0" fontId="29" fillId="9" borderId="2" xfId="2" applyFont="1" applyFill="1" applyBorder="1" applyAlignment="1">
      <alignment horizontal="left" vertical="top"/>
    </xf>
    <xf numFmtId="0" fontId="29" fillId="9" borderId="18" xfId="2" applyFont="1" applyFill="1" applyBorder="1" applyAlignment="1">
      <alignment horizontal="left" vertical="top"/>
    </xf>
    <xf numFmtId="0" fontId="29" fillId="9" borderId="3" xfId="2" applyFont="1" applyFill="1" applyBorder="1" applyAlignment="1">
      <alignment horizontal="left" vertical="top"/>
    </xf>
    <xf numFmtId="0" fontId="31" fillId="6" borderId="2" xfId="2" applyFont="1" applyFill="1" applyBorder="1" applyAlignment="1">
      <alignment horizontal="left" vertical="top" wrapText="1"/>
    </xf>
    <xf numFmtId="0" fontId="31" fillId="6" borderId="18" xfId="2" applyFont="1" applyFill="1" applyBorder="1" applyAlignment="1">
      <alignment horizontal="left" vertical="top" wrapText="1"/>
    </xf>
    <xf numFmtId="0" fontId="31" fillId="6" borderId="3" xfId="2" applyFont="1" applyFill="1" applyBorder="1" applyAlignment="1">
      <alignment horizontal="left" vertical="top" wrapText="1"/>
    </xf>
    <xf numFmtId="0" fontId="31" fillId="0" borderId="2" xfId="2" applyFont="1" applyBorder="1" applyAlignment="1">
      <alignment horizontal="left" vertical="top" wrapText="1"/>
    </xf>
    <xf numFmtId="0" fontId="31" fillId="0" borderId="18" xfId="2" applyFont="1" applyBorder="1" applyAlignment="1">
      <alignment horizontal="left" vertical="top" wrapText="1"/>
    </xf>
    <xf numFmtId="0" fontId="31" fillId="0" borderId="3" xfId="2" applyFont="1" applyBorder="1" applyAlignment="1">
      <alignment horizontal="left" vertical="top" wrapText="1"/>
    </xf>
    <xf numFmtId="0" fontId="33" fillId="6" borderId="2" xfId="2" applyFont="1" applyFill="1" applyBorder="1" applyAlignment="1">
      <alignment horizontal="left" vertical="top" wrapText="1"/>
    </xf>
    <xf numFmtId="0" fontId="33" fillId="6" borderId="18" xfId="2" applyFont="1" applyFill="1" applyBorder="1" applyAlignment="1">
      <alignment horizontal="left" vertical="top" wrapText="1"/>
    </xf>
    <xf numFmtId="0" fontId="33" fillId="6" borderId="3" xfId="2" applyFont="1" applyFill="1" applyBorder="1" applyAlignment="1">
      <alignment horizontal="left" vertical="top" wrapText="1"/>
    </xf>
    <xf numFmtId="0" fontId="26" fillId="10" borderId="2" xfId="2" applyFont="1" applyFill="1" applyBorder="1" applyAlignment="1">
      <alignment horizontal="left" vertical="top"/>
    </xf>
    <xf numFmtId="0" fontId="26" fillId="10" borderId="18" xfId="2" applyFont="1" applyFill="1" applyBorder="1" applyAlignment="1">
      <alignment horizontal="left" vertical="top"/>
    </xf>
    <xf numFmtId="0" fontId="26" fillId="10" borderId="3" xfId="2" applyFont="1" applyFill="1" applyBorder="1" applyAlignment="1">
      <alignment horizontal="left" vertical="top"/>
    </xf>
    <xf numFmtId="0" fontId="28" fillId="10" borderId="2" xfId="2" applyFont="1" applyFill="1" applyBorder="1" applyAlignment="1">
      <alignment horizontal="left" vertical="top" wrapText="1"/>
    </xf>
    <xf numFmtId="0" fontId="28" fillId="10" borderId="18" xfId="2" applyFont="1" applyFill="1" applyBorder="1" applyAlignment="1">
      <alignment horizontal="left" vertical="top" wrapText="1"/>
    </xf>
    <xf numFmtId="0" fontId="28" fillId="10" borderId="3" xfId="2" applyFont="1" applyFill="1" applyBorder="1" applyAlignment="1">
      <alignment horizontal="left" vertical="top" wrapText="1"/>
    </xf>
    <xf numFmtId="0" fontId="26" fillId="9" borderId="2" xfId="2" applyFont="1" applyFill="1" applyBorder="1" applyAlignment="1">
      <alignment horizontal="left" vertical="top"/>
    </xf>
    <xf numFmtId="0" fontId="26" fillId="9" borderId="18" xfId="2" applyFont="1" applyFill="1" applyBorder="1" applyAlignment="1">
      <alignment horizontal="left" vertical="top"/>
    </xf>
    <xf numFmtId="0" fontId="26" fillId="9" borderId="3" xfId="2" applyFont="1" applyFill="1" applyBorder="1" applyAlignment="1">
      <alignment horizontal="left" vertical="top"/>
    </xf>
    <xf numFmtId="0" fontId="31" fillId="0" borderId="2" xfId="2" applyFont="1" applyBorder="1" applyAlignment="1">
      <alignment horizontal="left" vertical="top" wrapText="1" shrinkToFit="1"/>
    </xf>
    <xf numFmtId="0" fontId="31" fillId="0" borderId="18" xfId="2" applyFont="1" applyBorder="1" applyAlignment="1">
      <alignment horizontal="left" vertical="top" wrapText="1" shrinkToFit="1"/>
    </xf>
    <xf numFmtId="0" fontId="31" fillId="0" borderId="3" xfId="2" applyFont="1" applyBorder="1" applyAlignment="1">
      <alignment horizontal="left" vertical="top" wrapText="1" shrinkToFit="1"/>
    </xf>
    <xf numFmtId="0" fontId="31" fillId="0" borderId="2" xfId="2" applyFont="1" applyBorder="1" applyAlignment="1">
      <alignment horizontal="left" vertical="center" wrapText="1"/>
    </xf>
    <xf numFmtId="0" fontId="31" fillId="0" borderId="18" xfId="2" applyFont="1" applyBorder="1" applyAlignment="1">
      <alignment horizontal="left" vertical="center" wrapText="1"/>
    </xf>
    <xf numFmtId="0" fontId="31" fillId="0" borderId="3" xfId="2" applyFont="1" applyBorder="1" applyAlignment="1">
      <alignment horizontal="left" vertical="center" wrapText="1"/>
    </xf>
    <xf numFmtId="0" fontId="26" fillId="3" borderId="2" xfId="2" applyFont="1" applyFill="1" applyBorder="1" applyAlignment="1">
      <alignment horizontal="left" vertical="top"/>
    </xf>
    <xf numFmtId="0" fontId="26" fillId="3" borderId="18" xfId="2" applyFont="1" applyFill="1" applyBorder="1" applyAlignment="1">
      <alignment horizontal="left" vertical="top"/>
    </xf>
    <xf numFmtId="0" fontId="26" fillId="3" borderId="3" xfId="2" applyFont="1" applyFill="1" applyBorder="1" applyAlignment="1">
      <alignment horizontal="left" vertical="top"/>
    </xf>
    <xf numFmtId="0" fontId="28" fillId="3" borderId="2" xfId="2" applyFont="1" applyFill="1" applyBorder="1" applyAlignment="1">
      <alignment horizontal="left" vertical="top" wrapText="1"/>
    </xf>
    <xf numFmtId="0" fontId="28" fillId="3" borderId="18" xfId="2" applyFont="1" applyFill="1" applyBorder="1" applyAlignment="1">
      <alignment horizontal="left" vertical="top" wrapText="1"/>
    </xf>
    <xf numFmtId="0" fontId="28" fillId="3" borderId="3" xfId="2" applyFont="1" applyFill="1" applyBorder="1" applyAlignment="1">
      <alignment horizontal="left" vertical="top" wrapText="1"/>
    </xf>
    <xf numFmtId="0" fontId="26" fillId="0" borderId="2" xfId="2" applyFont="1" applyBorder="1" applyAlignment="1">
      <alignment horizontal="left" vertical="top" wrapText="1"/>
    </xf>
    <xf numFmtId="0" fontId="26" fillId="0" borderId="18" xfId="2" applyFont="1" applyBorder="1" applyAlignment="1">
      <alignment horizontal="left" vertical="top" wrapText="1"/>
    </xf>
    <xf numFmtId="0" fontId="26" fillId="0" borderId="3" xfId="2" applyFont="1" applyBorder="1" applyAlignment="1">
      <alignment horizontal="left" vertical="top" wrapText="1"/>
    </xf>
    <xf numFmtId="0" fontId="32" fillId="0" borderId="2" xfId="2" applyFont="1" applyBorder="1" applyAlignment="1">
      <alignment horizontal="left" vertical="top" wrapText="1" shrinkToFit="1"/>
    </xf>
    <xf numFmtId="0" fontId="32" fillId="0" borderId="18" xfId="2" applyFont="1" applyBorder="1" applyAlignment="1">
      <alignment horizontal="left" vertical="top" wrapText="1" shrinkToFit="1"/>
    </xf>
    <xf numFmtId="0" fontId="32" fillId="0" borderId="3" xfId="2" applyFont="1" applyBorder="1" applyAlignment="1">
      <alignment horizontal="left" vertical="top" wrapText="1" shrinkToFit="1"/>
    </xf>
    <xf numFmtId="0" fontId="28" fillId="10" borderId="2" xfId="2" applyFont="1" applyFill="1" applyBorder="1" applyAlignment="1">
      <alignment horizontal="left" vertical="top"/>
    </xf>
    <xf numFmtId="0" fontId="28" fillId="10" borderId="18" xfId="2" applyFont="1" applyFill="1" applyBorder="1" applyAlignment="1">
      <alignment horizontal="left" vertical="top"/>
    </xf>
    <xf numFmtId="0" fontId="28" fillId="10" borderId="3" xfId="2" applyFont="1" applyFill="1" applyBorder="1" applyAlignment="1">
      <alignment horizontal="left" vertical="top"/>
    </xf>
    <xf numFmtId="0" fontId="29" fillId="11" borderId="2" xfId="2" applyFont="1" applyFill="1" applyBorder="1" applyAlignment="1">
      <alignment horizontal="left" vertical="center"/>
    </xf>
    <xf numFmtId="0" fontId="29" fillId="11" borderId="18" xfId="2" applyFont="1" applyFill="1" applyBorder="1" applyAlignment="1">
      <alignment horizontal="left" vertical="center"/>
    </xf>
    <xf numFmtId="0" fontId="29" fillId="11" borderId="3" xfId="2" applyFont="1" applyFill="1" applyBorder="1" applyAlignment="1">
      <alignment horizontal="left" vertical="center"/>
    </xf>
    <xf numFmtId="0" fontId="32" fillId="0" borderId="2" xfId="2" applyFont="1" applyBorder="1" applyAlignment="1">
      <alignment horizontal="left" vertical="top" wrapText="1"/>
    </xf>
    <xf numFmtId="0" fontId="32" fillId="0" borderId="18" xfId="2" applyFont="1" applyBorder="1" applyAlignment="1">
      <alignment horizontal="left" vertical="top" wrapText="1"/>
    </xf>
    <xf numFmtId="0" fontId="32" fillId="0" borderId="3" xfId="2" applyFont="1" applyBorder="1" applyAlignment="1">
      <alignment horizontal="left" vertical="top" wrapText="1"/>
    </xf>
    <xf numFmtId="0" fontId="8" fillId="4" borderId="13"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7" fillId="4" borderId="5"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0" xfId="0" applyFont="1" applyFill="1" applyBorder="1" applyAlignment="1">
      <alignment horizontal="center" vertical="center" wrapText="1"/>
    </xf>
    <xf numFmtId="1" fontId="11" fillId="0" borderId="1" xfId="0" applyNumberFormat="1" applyFont="1" applyBorder="1" applyAlignment="1">
      <alignment horizontal="center" vertical="center" shrinkToFit="1"/>
    </xf>
    <xf numFmtId="0" fontId="13" fillId="0" borderId="1" xfId="0" applyFont="1" applyBorder="1" applyAlignment="1">
      <alignment horizontal="left" vertical="center" wrapText="1"/>
    </xf>
  </cellXfs>
  <cellStyles count="4">
    <cellStyle name="Comma" xfId="1" builtinId="3"/>
    <cellStyle name="Normal" xfId="0" builtinId="0"/>
    <cellStyle name="Normal 2" xfId="2" xr:uid="{BC139C46-DE10-4F58-AE35-D7D0F5DA97D4}"/>
    <cellStyle name="Normal 2 2 2" xfId="3" xr:uid="{D050757C-71BE-4D15-8B44-D7F054601C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90" t="s">
        <v>7</v>
      </c>
      <c r="B4" s="90"/>
      <c r="C4" s="90"/>
      <c r="D4" s="90"/>
      <c r="E4" s="90"/>
      <c r="F4" s="90"/>
      <c r="G4" s="90"/>
      <c r="H4" s="90"/>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90" t="s">
        <v>7</v>
      </c>
      <c r="B14" s="90"/>
      <c r="C14" s="90"/>
      <c r="D14" s="90"/>
      <c r="E14" s="90"/>
      <c r="F14" s="90"/>
      <c r="G14" s="90"/>
      <c r="H14" s="90"/>
      <c r="I14" s="16">
        <f>SUM(I6:I13)</f>
        <v>262.02800000000002</v>
      </c>
      <c r="J14" s="17"/>
    </row>
    <row r="15" spans="1:10" x14ac:dyDescent="0.35">
      <c r="A15" s="15"/>
      <c r="B15" s="15"/>
      <c r="C15" s="15"/>
      <c r="D15" s="15"/>
      <c r="E15" s="15"/>
      <c r="F15" s="15"/>
      <c r="G15" s="15"/>
      <c r="H15" s="15"/>
      <c r="I15" s="16"/>
      <c r="J15" s="17"/>
    </row>
    <row r="16" spans="1:10" x14ac:dyDescent="0.35">
      <c r="A16" s="4">
        <v>2</v>
      </c>
      <c r="B16" s="5" t="s">
        <v>77</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90" t="s">
        <v>7</v>
      </c>
      <c r="B25" s="90"/>
      <c r="C25" s="90"/>
      <c r="D25" s="90"/>
      <c r="E25" s="90"/>
      <c r="F25" s="90"/>
      <c r="G25" s="90"/>
      <c r="H25" s="90"/>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90" t="s">
        <v>7</v>
      </c>
      <c r="B38" s="90"/>
      <c r="C38" s="90"/>
      <c r="D38" s="90"/>
      <c r="E38" s="90"/>
      <c r="F38" s="90"/>
      <c r="G38" s="90"/>
      <c r="H38" s="90"/>
      <c r="I38" s="16">
        <f>SUM(I27:I37)</f>
        <v>79.3245</v>
      </c>
      <c r="J38" s="17"/>
    </row>
    <row r="39" spans="1:10" ht="16.5" x14ac:dyDescent="0.35">
      <c r="A39" s="10"/>
      <c r="B39" s="11" t="s">
        <v>84</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83</v>
      </c>
      <c r="D44" s="12" t="s">
        <v>21</v>
      </c>
      <c r="E44" s="10">
        <v>1</v>
      </c>
      <c r="F44" s="10">
        <v>3</v>
      </c>
      <c r="G44" s="10">
        <v>2</v>
      </c>
      <c r="H44" s="10"/>
      <c r="I44" s="10">
        <f t="shared" si="3"/>
        <v>6</v>
      </c>
      <c r="J44" s="10"/>
    </row>
    <row r="45" spans="1:10" ht="16.5" x14ac:dyDescent="0.35">
      <c r="A45" s="10"/>
      <c r="B45" s="11"/>
      <c r="C45" s="12" t="s">
        <v>82</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85</v>
      </c>
      <c r="D51" s="12" t="s">
        <v>21</v>
      </c>
      <c r="E51" s="10">
        <v>1</v>
      </c>
      <c r="F51" s="10">
        <v>3</v>
      </c>
      <c r="G51" s="10">
        <v>1.5</v>
      </c>
      <c r="H51" s="10"/>
      <c r="I51" s="10">
        <f t="shared" si="3"/>
        <v>4.5</v>
      </c>
      <c r="J51" s="10"/>
    </row>
    <row r="52" spans="1:10" x14ac:dyDescent="0.35">
      <c r="A52" s="90" t="s">
        <v>7</v>
      </c>
      <c r="B52" s="90"/>
      <c r="C52" s="90"/>
      <c r="D52" s="90"/>
      <c r="E52" s="90"/>
      <c r="F52" s="90"/>
      <c r="G52" s="90"/>
      <c r="H52" s="90"/>
      <c r="I52" s="16">
        <f>SUM(I39:I51)</f>
        <v>75.95</v>
      </c>
      <c r="J52" s="17"/>
    </row>
    <row r="53" spans="1:10" x14ac:dyDescent="0.35">
      <c r="A53" s="4">
        <v>3</v>
      </c>
      <c r="B53" s="5" t="s">
        <v>86</v>
      </c>
      <c r="C53" s="6"/>
      <c r="D53" s="6"/>
      <c r="E53" s="7"/>
      <c r="F53" s="6"/>
      <c r="G53" s="6"/>
      <c r="H53" s="6"/>
      <c r="I53" s="8"/>
      <c r="J53" s="9"/>
    </row>
    <row r="54" spans="1:10" ht="16.5" x14ac:dyDescent="0.35">
      <c r="A54" s="10"/>
      <c r="B54" s="11" t="s">
        <v>87</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90" t="s">
        <v>7</v>
      </c>
      <c r="B64" s="90"/>
      <c r="C64" s="90"/>
      <c r="D64" s="90"/>
      <c r="E64" s="90"/>
      <c r="F64" s="90"/>
      <c r="G64" s="90"/>
      <c r="H64" s="90"/>
      <c r="I64" s="16">
        <f>SUM(I54:I63)</f>
        <v>425.7</v>
      </c>
      <c r="J64" s="17"/>
    </row>
    <row r="65" spans="1:10" ht="16.5" x14ac:dyDescent="0.35">
      <c r="A65" s="10"/>
      <c r="B65" s="11" t="s">
        <v>88</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85</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89</v>
      </c>
      <c r="D70" s="12" t="s">
        <v>21</v>
      </c>
      <c r="E70" s="10">
        <v>1</v>
      </c>
      <c r="F70" s="10">
        <v>3.45</v>
      </c>
      <c r="G70" s="10">
        <v>3.37</v>
      </c>
      <c r="H70" s="10"/>
      <c r="I70" s="10">
        <f t="shared" si="6"/>
        <v>11.626500000000002</v>
      </c>
      <c r="J70" s="10"/>
    </row>
    <row r="71" spans="1:10" ht="16.5" x14ac:dyDescent="0.35">
      <c r="A71" s="10"/>
      <c r="B71" s="11"/>
      <c r="C71" s="12" t="s">
        <v>82</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83</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90" t="s">
        <v>7</v>
      </c>
      <c r="B80" s="90"/>
      <c r="C80" s="90"/>
      <c r="D80" s="90"/>
      <c r="E80" s="90"/>
      <c r="F80" s="90"/>
      <c r="G80" s="90"/>
      <c r="H80" s="90"/>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90" t="s">
        <v>7</v>
      </c>
      <c r="B83" s="90"/>
      <c r="C83" s="90"/>
      <c r="D83" s="90"/>
      <c r="E83" s="90"/>
      <c r="F83" s="90"/>
      <c r="G83" s="90"/>
      <c r="H83" s="90"/>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90" t="s">
        <v>7</v>
      </c>
      <c r="B89" s="90"/>
      <c r="C89" s="90"/>
      <c r="D89" s="90"/>
      <c r="E89" s="90"/>
      <c r="F89" s="90"/>
      <c r="G89" s="90"/>
      <c r="H89" s="90"/>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90" t="s">
        <v>7</v>
      </c>
      <c r="B102" s="90"/>
      <c r="C102" s="90"/>
      <c r="D102" s="90"/>
      <c r="E102" s="90"/>
      <c r="F102" s="90"/>
      <c r="G102" s="90"/>
      <c r="H102" s="90"/>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90" t="s">
        <v>7</v>
      </c>
      <c r="B105" s="90"/>
      <c r="C105" s="90"/>
      <c r="D105" s="90"/>
      <c r="E105" s="90"/>
      <c r="F105" s="90"/>
      <c r="G105" s="90"/>
      <c r="H105" s="90"/>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90" t="s">
        <v>7</v>
      </c>
      <c r="B111" s="90"/>
      <c r="C111" s="90"/>
      <c r="D111" s="90"/>
      <c r="E111" s="90"/>
      <c r="F111" s="90"/>
      <c r="G111" s="90"/>
      <c r="H111" s="90"/>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90" t="s">
        <v>7</v>
      </c>
      <c r="B118" s="90"/>
      <c r="C118" s="90"/>
      <c r="D118" s="90"/>
      <c r="E118" s="90"/>
      <c r="F118" s="90"/>
      <c r="G118" s="90"/>
      <c r="H118" s="90"/>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90" t="s">
        <v>7</v>
      </c>
      <c r="B121" s="90"/>
      <c r="C121" s="90"/>
      <c r="D121" s="90"/>
      <c r="E121" s="90"/>
      <c r="F121" s="90"/>
      <c r="G121" s="90"/>
      <c r="H121" s="90"/>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90" t="s">
        <v>7</v>
      </c>
      <c r="B124" s="90"/>
      <c r="C124" s="90"/>
      <c r="D124" s="90"/>
      <c r="E124" s="90"/>
      <c r="F124" s="90"/>
      <c r="G124" s="90"/>
      <c r="H124" s="90"/>
      <c r="I124" s="16">
        <f>SUM(I123)</f>
        <v>5.1749999999999998</v>
      </c>
      <c r="J124" s="17"/>
    </row>
    <row r="125" spans="1:10" x14ac:dyDescent="0.35">
      <c r="A125" s="4">
        <v>12</v>
      </c>
      <c r="B125" s="5" t="s">
        <v>78</v>
      </c>
      <c r="C125" s="6"/>
      <c r="D125" s="6"/>
      <c r="E125" s="7"/>
      <c r="F125" s="6"/>
      <c r="G125" s="6"/>
      <c r="H125" s="6"/>
      <c r="I125" s="8"/>
      <c r="J125" s="9"/>
    </row>
    <row r="126" spans="1:10" ht="16.5" x14ac:dyDescent="0.35">
      <c r="A126" s="10"/>
      <c r="B126" s="11" t="s">
        <v>79</v>
      </c>
      <c r="C126" s="12" t="s">
        <v>80</v>
      </c>
      <c r="D126" s="12" t="s">
        <v>21</v>
      </c>
      <c r="E126" s="10">
        <v>1</v>
      </c>
      <c r="F126" s="13">
        <v>101</v>
      </c>
      <c r="G126" s="14"/>
      <c r="H126" s="10">
        <v>0.5</v>
      </c>
      <c r="I126" s="10">
        <f>E126*F126*H126</f>
        <v>50.5</v>
      </c>
      <c r="J126" s="10"/>
    </row>
    <row r="127" spans="1:10" x14ac:dyDescent="0.35">
      <c r="A127" s="90" t="s">
        <v>7</v>
      </c>
      <c r="B127" s="90"/>
      <c r="C127" s="90"/>
      <c r="D127" s="90"/>
      <c r="E127" s="90"/>
      <c r="F127" s="90"/>
      <c r="G127" s="90"/>
      <c r="H127" s="90"/>
      <c r="I127" s="16">
        <f>SUM(I126)</f>
        <v>50.5</v>
      </c>
      <c r="J127" s="17"/>
    </row>
    <row r="128" spans="1:10" x14ac:dyDescent="0.35">
      <c r="A128" s="4">
        <v>12</v>
      </c>
      <c r="B128" s="5" t="s">
        <v>81</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90" t="s">
        <v>7</v>
      </c>
      <c r="B131" s="90"/>
      <c r="C131" s="90"/>
      <c r="D131" s="90"/>
      <c r="E131" s="90"/>
      <c r="F131" s="90"/>
      <c r="G131" s="90"/>
      <c r="H131" s="90"/>
      <c r="I131" s="16">
        <f>SUM(I129:I130)</f>
        <v>19.5</v>
      </c>
      <c r="J131" s="17"/>
    </row>
    <row r="132" spans="1:10" x14ac:dyDescent="0.35">
      <c r="A132" s="4">
        <v>12</v>
      </c>
      <c r="B132" s="5" t="s">
        <v>92</v>
      </c>
      <c r="C132" s="6"/>
      <c r="D132" s="6"/>
      <c r="E132" s="7"/>
      <c r="F132" s="6"/>
      <c r="G132" s="6"/>
      <c r="H132" s="6"/>
      <c r="I132" s="8"/>
      <c r="J132" s="9"/>
    </row>
    <row r="133" spans="1:10" x14ac:dyDescent="0.35">
      <c r="A133" s="10"/>
      <c r="B133" s="11" t="s">
        <v>79</v>
      </c>
      <c r="C133" s="12"/>
      <c r="D133" s="12" t="s">
        <v>91</v>
      </c>
      <c r="E133" s="10">
        <v>1</v>
      </c>
      <c r="F133" s="13">
        <f>160</f>
        <v>160</v>
      </c>
      <c r="G133" s="14"/>
      <c r="H133" s="10"/>
      <c r="I133" s="10">
        <f>E133*F133</f>
        <v>160</v>
      </c>
      <c r="J133" s="10"/>
    </row>
    <row r="134" spans="1:10" x14ac:dyDescent="0.35">
      <c r="A134" s="90" t="s">
        <v>7</v>
      </c>
      <c r="B134" s="90"/>
      <c r="C134" s="90"/>
      <c r="D134" s="90"/>
      <c r="E134" s="90"/>
      <c r="F134" s="90"/>
      <c r="G134" s="90"/>
      <c r="H134" s="90"/>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18"/>
  <sheetViews>
    <sheetView zoomScaleNormal="100" workbookViewId="0">
      <selection activeCell="F5" sqref="F5"/>
    </sheetView>
  </sheetViews>
  <sheetFormatPr defaultRowHeight="14.5" x14ac:dyDescent="0.35"/>
  <cols>
    <col min="1" max="1" width="6.36328125" customWidth="1"/>
    <col min="2" max="2" width="99.54296875" customWidth="1"/>
    <col min="3" max="3" width="34.54296875" customWidth="1"/>
  </cols>
  <sheetData>
    <row r="1" spans="1:3" s="18" customFormat="1" ht="29.25" customHeight="1" x14ac:dyDescent="0.35">
      <c r="A1" s="166" t="s">
        <v>186</v>
      </c>
      <c r="B1" s="94"/>
      <c r="C1" s="95"/>
    </row>
    <row r="2" spans="1:3" s="18" customFormat="1" ht="144.75" customHeight="1" x14ac:dyDescent="0.35">
      <c r="A2" s="96" t="s">
        <v>109</v>
      </c>
      <c r="B2" s="97"/>
      <c r="C2" s="98"/>
    </row>
    <row r="3" spans="1:3" ht="27.75" customHeight="1" x14ac:dyDescent="0.35">
      <c r="A3" s="38" t="s">
        <v>106</v>
      </c>
      <c r="B3" s="63" t="s">
        <v>102</v>
      </c>
      <c r="C3" s="64" t="s">
        <v>103</v>
      </c>
    </row>
    <row r="4" spans="1:3" x14ac:dyDescent="0.35">
      <c r="A4" s="34">
        <v>1</v>
      </c>
      <c r="B4" s="66" t="s">
        <v>182</v>
      </c>
      <c r="C4" s="65">
        <f>'Priority 1 (Repairing)'!F25</f>
        <v>0</v>
      </c>
    </row>
    <row r="5" spans="1:3" x14ac:dyDescent="0.35">
      <c r="A5" s="34">
        <v>2</v>
      </c>
      <c r="B5" s="35" t="s">
        <v>183</v>
      </c>
      <c r="C5" s="65">
        <f>'Priority 1 (Repairing 2nd Buil)'!F31</f>
        <v>0</v>
      </c>
    </row>
    <row r="6" spans="1:3" x14ac:dyDescent="0.35">
      <c r="A6" s="69">
        <v>3</v>
      </c>
      <c r="B6" s="35" t="s">
        <v>184</v>
      </c>
      <c r="C6" s="65">
        <f>'Priority 1 (Boundary Wall)'!F15</f>
        <v>0</v>
      </c>
    </row>
    <row r="7" spans="1:3" x14ac:dyDescent="0.35">
      <c r="A7" s="57">
        <v>4</v>
      </c>
      <c r="B7" s="35" t="s">
        <v>185</v>
      </c>
      <c r="C7" s="65">
        <f>Priority2!I46</f>
        <v>0</v>
      </c>
    </row>
    <row r="8" spans="1:3" ht="18" thickBot="1" x14ac:dyDescent="0.4">
      <c r="A8" s="36"/>
      <c r="B8" s="67" t="s">
        <v>105</v>
      </c>
      <c r="C8" s="68">
        <f>SUM(C4:C7)</f>
        <v>0</v>
      </c>
    </row>
    <row r="11" spans="1:3" x14ac:dyDescent="0.35">
      <c r="C11" s="37"/>
    </row>
    <row r="18" spans="2:2" x14ac:dyDescent="0.35">
      <c r="B18" t="s">
        <v>104</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6"/>
  <sheetViews>
    <sheetView view="pageBreakPreview" zoomScale="80" zoomScaleNormal="100" zoomScaleSheetLayoutView="80" workbookViewId="0">
      <selection activeCell="E7" sqref="E7:F24"/>
    </sheetView>
  </sheetViews>
  <sheetFormatPr defaultColWidth="8.90625" defaultRowHeight="14.5" x14ac:dyDescent="0.35"/>
  <cols>
    <col min="1" max="1" width="5.08984375" style="23" customWidth="1"/>
    <col min="2" max="2" width="101.6328125" style="18" customWidth="1"/>
    <col min="3" max="3" width="8" style="24" customWidth="1"/>
    <col min="4" max="4" width="11.6328125" style="24" customWidth="1"/>
    <col min="5" max="5" width="15" style="24" customWidth="1"/>
    <col min="6" max="6" width="17" style="24" customWidth="1"/>
    <col min="7" max="7" width="25.6328125" style="26" customWidth="1"/>
    <col min="8" max="16384" width="8.90625" style="18"/>
  </cols>
  <sheetData>
    <row r="1" spans="1:7" ht="29.25" customHeight="1" x14ac:dyDescent="0.35">
      <c r="A1" s="93" t="s">
        <v>139</v>
      </c>
      <c r="B1" s="94"/>
      <c r="C1" s="94"/>
      <c r="D1" s="94"/>
      <c r="E1" s="94"/>
      <c r="F1" s="94"/>
      <c r="G1" s="95"/>
    </row>
    <row r="2" spans="1:7" ht="111" customHeight="1" x14ac:dyDescent="0.35">
      <c r="A2" s="96" t="s">
        <v>61</v>
      </c>
      <c r="B2" s="97"/>
      <c r="C2" s="97"/>
      <c r="D2" s="97"/>
      <c r="E2" s="97"/>
      <c r="F2" s="97"/>
      <c r="G2" s="98"/>
    </row>
    <row r="3" spans="1:7" ht="35.25" customHeight="1" x14ac:dyDescent="0.35">
      <c r="A3" s="101" t="s">
        <v>138</v>
      </c>
      <c r="B3" s="101"/>
      <c r="C3" s="101"/>
      <c r="D3" s="101"/>
      <c r="E3" s="101"/>
      <c r="F3" s="101"/>
      <c r="G3" s="101"/>
    </row>
    <row r="4" spans="1:7" ht="17.25" customHeight="1" x14ac:dyDescent="0.35">
      <c r="A4" s="99" t="s">
        <v>62</v>
      </c>
      <c r="B4" s="100" t="s">
        <v>2</v>
      </c>
      <c r="C4" s="100" t="s">
        <v>3</v>
      </c>
      <c r="D4" s="100" t="s">
        <v>63</v>
      </c>
      <c r="E4" s="100" t="s">
        <v>64</v>
      </c>
      <c r="F4" s="100" t="s">
        <v>65</v>
      </c>
      <c r="G4" s="100" t="s">
        <v>66</v>
      </c>
    </row>
    <row r="5" spans="1:7" ht="6" customHeight="1" x14ac:dyDescent="0.35">
      <c r="A5" s="99"/>
      <c r="B5" s="100"/>
      <c r="C5" s="100"/>
      <c r="D5" s="100"/>
      <c r="E5" s="100"/>
      <c r="F5" s="100"/>
      <c r="G5" s="100"/>
    </row>
    <row r="6" spans="1:7" ht="16.5" customHeight="1" x14ac:dyDescent="0.35">
      <c r="A6" s="99"/>
      <c r="B6" s="45" t="s">
        <v>123</v>
      </c>
      <c r="C6" s="100"/>
      <c r="D6" s="100"/>
      <c r="E6" s="100"/>
      <c r="F6" s="100"/>
      <c r="G6" s="100"/>
    </row>
    <row r="7" spans="1:7" ht="83.25" customHeight="1" x14ac:dyDescent="0.35">
      <c r="A7" s="46" t="s">
        <v>67</v>
      </c>
      <c r="B7" s="39" t="s">
        <v>133</v>
      </c>
      <c r="C7" s="20" t="s">
        <v>115</v>
      </c>
      <c r="D7" s="46">
        <v>1</v>
      </c>
      <c r="E7" s="46"/>
      <c r="F7" s="46"/>
      <c r="G7" s="20"/>
    </row>
    <row r="8" spans="1:7" ht="83.25" customHeight="1" x14ac:dyDescent="0.35">
      <c r="A8" s="46" t="s">
        <v>69</v>
      </c>
      <c r="B8" s="39" t="s">
        <v>165</v>
      </c>
      <c r="C8" s="20" t="s">
        <v>68</v>
      </c>
      <c r="D8" s="46">
        <v>189.72</v>
      </c>
      <c r="E8" s="46"/>
      <c r="F8" s="46"/>
      <c r="G8" s="20"/>
    </row>
    <row r="9" spans="1:7" ht="83.25" customHeight="1" x14ac:dyDescent="0.35">
      <c r="A9" s="46" t="s">
        <v>70</v>
      </c>
      <c r="B9" s="39" t="s">
        <v>140</v>
      </c>
      <c r="C9" s="20" t="s">
        <v>68</v>
      </c>
      <c r="D9" s="46">
        <v>189.72</v>
      </c>
      <c r="E9" s="46"/>
      <c r="F9" s="46"/>
      <c r="G9" s="20"/>
    </row>
    <row r="10" spans="1:7" ht="83.25" customHeight="1" x14ac:dyDescent="0.35">
      <c r="A10" s="46" t="s">
        <v>71</v>
      </c>
      <c r="B10" s="39" t="s">
        <v>112</v>
      </c>
      <c r="C10" s="20" t="s">
        <v>113</v>
      </c>
      <c r="D10" s="46">
        <v>20</v>
      </c>
      <c r="E10" s="46"/>
      <c r="F10" s="46"/>
      <c r="G10" s="20"/>
    </row>
    <row r="11" spans="1:7" ht="83.25" customHeight="1" x14ac:dyDescent="0.35">
      <c r="A11" s="46" t="s">
        <v>116</v>
      </c>
      <c r="B11" s="39" t="s">
        <v>135</v>
      </c>
      <c r="C11" s="20" t="s">
        <v>68</v>
      </c>
      <c r="D11" s="21">
        <v>171.255</v>
      </c>
      <c r="E11" s="22"/>
      <c r="F11" s="22"/>
      <c r="G11" s="20"/>
    </row>
    <row r="12" spans="1:7" ht="83.25" customHeight="1" x14ac:dyDescent="0.35">
      <c r="A12" s="46" t="s">
        <v>73</v>
      </c>
      <c r="B12" s="39" t="s">
        <v>137</v>
      </c>
      <c r="C12" s="20" t="s">
        <v>68</v>
      </c>
      <c r="D12" s="21">
        <v>310.48</v>
      </c>
      <c r="E12" s="22"/>
      <c r="F12" s="22"/>
      <c r="G12" s="20"/>
    </row>
    <row r="13" spans="1:7" ht="66.75" customHeight="1" x14ac:dyDescent="0.35">
      <c r="A13" s="46" t="s">
        <v>117</v>
      </c>
      <c r="B13" s="39" t="s">
        <v>111</v>
      </c>
      <c r="C13" s="20" t="s">
        <v>68</v>
      </c>
      <c r="D13" s="21">
        <v>171.26</v>
      </c>
      <c r="E13" s="48"/>
      <c r="F13" s="22"/>
      <c r="G13" s="20"/>
    </row>
    <row r="14" spans="1:7" ht="78" customHeight="1" x14ac:dyDescent="0.35">
      <c r="A14" s="46" t="s">
        <v>118</v>
      </c>
      <c r="B14" s="39" t="s">
        <v>141</v>
      </c>
      <c r="C14" s="20" t="s">
        <v>68</v>
      </c>
      <c r="D14" s="21">
        <v>285.42</v>
      </c>
      <c r="E14" s="22"/>
      <c r="F14" s="22"/>
      <c r="G14" s="20"/>
    </row>
    <row r="15" spans="1:7" ht="98.25" customHeight="1" x14ac:dyDescent="0.35">
      <c r="A15" s="46" t="s">
        <v>74</v>
      </c>
      <c r="B15" s="40" t="s">
        <v>166</v>
      </c>
      <c r="C15" s="20" t="s">
        <v>68</v>
      </c>
      <c r="D15" s="21">
        <v>27.84</v>
      </c>
      <c r="E15" s="22"/>
      <c r="F15" s="22"/>
      <c r="G15" s="20"/>
    </row>
    <row r="16" spans="1:7" ht="125.4" customHeight="1" x14ac:dyDescent="0.35">
      <c r="A16" s="46" t="s">
        <v>119</v>
      </c>
      <c r="B16" s="40" t="s">
        <v>167</v>
      </c>
      <c r="C16" s="20" t="s">
        <v>68</v>
      </c>
      <c r="D16" s="21">
        <v>15</v>
      </c>
      <c r="E16" s="22"/>
      <c r="F16" s="22"/>
      <c r="G16" s="20"/>
    </row>
    <row r="17" spans="1:7" ht="120.75" customHeight="1" x14ac:dyDescent="0.35">
      <c r="A17" s="46" t="s">
        <v>75</v>
      </c>
      <c r="B17" s="40" t="s">
        <v>142</v>
      </c>
      <c r="C17" s="20" t="s">
        <v>114</v>
      </c>
      <c r="D17" s="21">
        <v>6</v>
      </c>
      <c r="E17" s="22"/>
      <c r="F17" s="22"/>
      <c r="G17" s="20"/>
    </row>
    <row r="18" spans="1:7" ht="84" customHeight="1" x14ac:dyDescent="0.35">
      <c r="A18" s="46" t="s">
        <v>120</v>
      </c>
      <c r="B18" s="41" t="s">
        <v>90</v>
      </c>
      <c r="C18" s="20" t="s">
        <v>68</v>
      </c>
      <c r="D18" s="21">
        <v>163.4</v>
      </c>
      <c r="E18" s="22"/>
      <c r="F18" s="22"/>
      <c r="G18" s="20"/>
    </row>
    <row r="19" spans="1:7" ht="81.75" customHeight="1" x14ac:dyDescent="0.35">
      <c r="A19" s="46" t="s">
        <v>76</v>
      </c>
      <c r="B19" s="42" t="s">
        <v>110</v>
      </c>
      <c r="C19" s="27" t="s">
        <v>68</v>
      </c>
      <c r="D19" s="28">
        <v>517.47</v>
      </c>
      <c r="E19" s="29"/>
      <c r="F19" s="22"/>
      <c r="G19" s="20"/>
    </row>
    <row r="20" spans="1:7" ht="66.75" customHeight="1" x14ac:dyDescent="0.35">
      <c r="A20" s="46" t="s">
        <v>121</v>
      </c>
      <c r="B20" s="43" t="s">
        <v>168</v>
      </c>
      <c r="C20" s="27" t="s">
        <v>68</v>
      </c>
      <c r="D20" s="28">
        <v>163.4</v>
      </c>
      <c r="E20" s="29"/>
      <c r="F20" s="22"/>
      <c r="G20" s="20"/>
    </row>
    <row r="21" spans="1:7" ht="69.75" customHeight="1" x14ac:dyDescent="0.35">
      <c r="A21" s="46" t="s">
        <v>169</v>
      </c>
      <c r="B21" s="44" t="s">
        <v>93</v>
      </c>
      <c r="C21" s="27" t="s">
        <v>68</v>
      </c>
      <c r="D21" s="28">
        <v>310.48</v>
      </c>
      <c r="E21" s="29"/>
      <c r="F21" s="22"/>
      <c r="G21" s="20"/>
    </row>
    <row r="22" spans="1:7" ht="69.75" customHeight="1" x14ac:dyDescent="0.35">
      <c r="A22" s="46" t="s">
        <v>170</v>
      </c>
      <c r="B22" s="44" t="s">
        <v>136</v>
      </c>
      <c r="C22" s="27" t="s">
        <v>68</v>
      </c>
      <c r="D22" s="28">
        <v>24</v>
      </c>
      <c r="E22" s="29"/>
      <c r="F22" s="22"/>
      <c r="G22" s="20"/>
    </row>
    <row r="23" spans="1:7" ht="77.5" x14ac:dyDescent="0.35">
      <c r="A23" s="46" t="s">
        <v>171</v>
      </c>
      <c r="B23" s="44" t="s">
        <v>107</v>
      </c>
      <c r="C23" s="27" t="s">
        <v>68</v>
      </c>
      <c r="D23" s="28">
        <v>59.5</v>
      </c>
      <c r="E23" s="29"/>
      <c r="F23" s="22"/>
      <c r="G23" s="20"/>
    </row>
    <row r="24" spans="1:7" ht="83.25" customHeight="1" x14ac:dyDescent="0.35">
      <c r="A24" s="46" t="s">
        <v>172</v>
      </c>
      <c r="B24" s="43" t="s">
        <v>108</v>
      </c>
      <c r="C24" s="27" t="s">
        <v>72</v>
      </c>
      <c r="D24" s="28">
        <v>1</v>
      </c>
      <c r="E24" s="29"/>
      <c r="F24" s="22"/>
      <c r="G24" s="20"/>
    </row>
    <row r="25" spans="1:7" ht="23.25" customHeight="1" thickBot="1" x14ac:dyDescent="0.4">
      <c r="A25" s="91" t="s">
        <v>134</v>
      </c>
      <c r="B25" s="92"/>
      <c r="C25" s="30"/>
      <c r="D25" s="31"/>
      <c r="E25" s="32"/>
      <c r="F25" s="33">
        <f>SUM(F8:F24)</f>
        <v>0</v>
      </c>
      <c r="G25" s="47"/>
    </row>
    <row r="26" spans="1:7" x14ac:dyDescent="0.35">
      <c r="F26" s="25"/>
    </row>
  </sheetData>
  <mergeCells count="11">
    <mergeCell ref="A25:B25"/>
    <mergeCell ref="A1:G1"/>
    <mergeCell ref="A2:G2"/>
    <mergeCell ref="A4:A6"/>
    <mergeCell ref="B4:B5"/>
    <mergeCell ref="C4:C6"/>
    <mergeCell ref="D4:D6"/>
    <mergeCell ref="E4:E6"/>
    <mergeCell ref="F4:F6"/>
    <mergeCell ref="G4:G6"/>
    <mergeCell ref="A3:G3"/>
  </mergeCells>
  <phoneticPr fontId="5" type="noConversion"/>
  <pageMargins left="0.7" right="0.7" top="0.75" bottom="0.75" header="0.3" footer="0.3"/>
  <pageSetup scale="66" fitToHeight="0" orientation="landscape" r:id="rId1"/>
  <rowBreaks count="2" manualBreakCount="2">
    <brk id="22" max="16383" man="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2"/>
  <sheetViews>
    <sheetView tabSelected="1" view="pageBreakPreview" zoomScale="80" zoomScaleNormal="100" zoomScaleSheetLayoutView="80" workbookViewId="0">
      <selection activeCell="E7" sqref="E7:E30"/>
    </sheetView>
  </sheetViews>
  <sheetFormatPr defaultColWidth="8.90625" defaultRowHeight="14.5" x14ac:dyDescent="0.35"/>
  <cols>
    <col min="1" max="1" width="5.08984375" style="23" customWidth="1"/>
    <col min="2" max="2" width="101.6328125" style="18" customWidth="1"/>
    <col min="3" max="3" width="8" style="24" customWidth="1"/>
    <col min="4" max="4" width="11.6328125" style="24" customWidth="1"/>
    <col min="5" max="5" width="15" style="24" customWidth="1"/>
    <col min="6" max="6" width="17" style="24" customWidth="1"/>
    <col min="7" max="7" width="25.6328125" style="26" customWidth="1"/>
    <col min="8" max="16384" width="8.90625" style="18"/>
  </cols>
  <sheetData>
    <row r="1" spans="1:7" ht="29.25" customHeight="1" x14ac:dyDescent="0.35">
      <c r="A1" s="93" t="s">
        <v>139</v>
      </c>
      <c r="B1" s="94"/>
      <c r="C1" s="94"/>
      <c r="D1" s="94"/>
      <c r="E1" s="94"/>
      <c r="F1" s="94"/>
      <c r="G1" s="95"/>
    </row>
    <row r="2" spans="1:7" ht="111" customHeight="1" x14ac:dyDescent="0.35">
      <c r="A2" s="96" t="s">
        <v>61</v>
      </c>
      <c r="B2" s="97"/>
      <c r="C2" s="97"/>
      <c r="D2" s="97"/>
      <c r="E2" s="97"/>
      <c r="F2" s="97"/>
      <c r="G2" s="98"/>
    </row>
    <row r="3" spans="1:7" ht="35.25" customHeight="1" x14ac:dyDescent="0.35">
      <c r="A3" s="101" t="s">
        <v>173</v>
      </c>
      <c r="B3" s="101"/>
      <c r="C3" s="101"/>
      <c r="D3" s="101"/>
      <c r="E3" s="101"/>
      <c r="F3" s="101"/>
      <c r="G3" s="101"/>
    </row>
    <row r="4" spans="1:7" ht="17.25" customHeight="1" x14ac:dyDescent="0.35">
      <c r="A4" s="99" t="s">
        <v>62</v>
      </c>
      <c r="B4" s="100" t="s">
        <v>2</v>
      </c>
      <c r="C4" s="100" t="s">
        <v>3</v>
      </c>
      <c r="D4" s="100" t="s">
        <v>63</v>
      </c>
      <c r="E4" s="100" t="s">
        <v>64</v>
      </c>
      <c r="F4" s="100" t="s">
        <v>65</v>
      </c>
      <c r="G4" s="100" t="s">
        <v>66</v>
      </c>
    </row>
    <row r="5" spans="1:7" ht="6" customHeight="1" x14ac:dyDescent="0.35">
      <c r="A5" s="99"/>
      <c r="B5" s="100"/>
      <c r="C5" s="100"/>
      <c r="D5" s="100"/>
      <c r="E5" s="100"/>
      <c r="F5" s="100"/>
      <c r="G5" s="100"/>
    </row>
    <row r="6" spans="1:7" ht="16.5" customHeight="1" x14ac:dyDescent="0.35">
      <c r="A6" s="99"/>
      <c r="B6" s="58" t="s">
        <v>123</v>
      </c>
      <c r="C6" s="100"/>
      <c r="D6" s="100"/>
      <c r="E6" s="100"/>
      <c r="F6" s="100"/>
      <c r="G6" s="100"/>
    </row>
    <row r="7" spans="1:7" ht="83.25" customHeight="1" x14ac:dyDescent="0.35">
      <c r="A7" s="46" t="s">
        <v>67</v>
      </c>
      <c r="B7" s="39" t="s">
        <v>133</v>
      </c>
      <c r="C7" s="20" t="s">
        <v>115</v>
      </c>
      <c r="D7" s="46">
        <v>1</v>
      </c>
      <c r="E7" s="46"/>
      <c r="F7" s="46">
        <f>D7*E7</f>
        <v>0</v>
      </c>
      <c r="G7" s="20"/>
    </row>
    <row r="8" spans="1:7" ht="83.25" customHeight="1" x14ac:dyDescent="0.35">
      <c r="A8" s="46" t="s">
        <v>69</v>
      </c>
      <c r="B8" s="39" t="s">
        <v>143</v>
      </c>
      <c r="C8" s="20" t="s">
        <v>68</v>
      </c>
      <c r="D8" s="46">
        <v>97</v>
      </c>
      <c r="E8" s="46"/>
      <c r="F8" s="46">
        <f>D8*E8</f>
        <v>0</v>
      </c>
      <c r="G8" s="20"/>
    </row>
    <row r="9" spans="1:7" ht="83.25" customHeight="1" x14ac:dyDescent="0.35">
      <c r="A9" s="46" t="s">
        <v>70</v>
      </c>
      <c r="B9" s="39" t="s">
        <v>144</v>
      </c>
      <c r="C9" s="20" t="s">
        <v>68</v>
      </c>
      <c r="D9" s="46">
        <v>97</v>
      </c>
      <c r="E9" s="46"/>
      <c r="F9" s="46">
        <f>D9*E9</f>
        <v>0</v>
      </c>
      <c r="G9" s="20"/>
    </row>
    <row r="10" spans="1:7" ht="104.25" customHeight="1" x14ac:dyDescent="0.35">
      <c r="A10" s="46" t="s">
        <v>71</v>
      </c>
      <c r="B10" s="39" t="s">
        <v>145</v>
      </c>
      <c r="C10" s="20" t="s">
        <v>68</v>
      </c>
      <c r="D10" s="46">
        <v>97</v>
      </c>
      <c r="E10" s="46"/>
      <c r="F10" s="46">
        <f t="shared" ref="F10:F15" si="0">D10*E10</f>
        <v>0</v>
      </c>
      <c r="G10" s="20"/>
    </row>
    <row r="11" spans="1:7" ht="104.25" customHeight="1" x14ac:dyDescent="0.35">
      <c r="A11" s="46" t="s">
        <v>116</v>
      </c>
      <c r="B11" s="39" t="s">
        <v>146</v>
      </c>
      <c r="C11" s="20" t="s">
        <v>68</v>
      </c>
      <c r="D11" s="46">
        <v>97</v>
      </c>
      <c r="E11" s="46"/>
      <c r="F11" s="46">
        <f t="shared" si="0"/>
        <v>0</v>
      </c>
      <c r="G11" s="20"/>
    </row>
    <row r="12" spans="1:7" ht="104.25" customHeight="1" x14ac:dyDescent="0.35">
      <c r="A12" s="46" t="s">
        <v>73</v>
      </c>
      <c r="B12" s="39" t="s">
        <v>147</v>
      </c>
      <c r="C12" s="20" t="s">
        <v>68</v>
      </c>
      <c r="D12" s="46">
        <v>97</v>
      </c>
      <c r="E12" s="46"/>
      <c r="F12" s="46">
        <f t="shared" ref="F12" si="1">D12*E12</f>
        <v>0</v>
      </c>
      <c r="G12" s="20"/>
    </row>
    <row r="13" spans="1:7" ht="104.25" customHeight="1" x14ac:dyDescent="0.35">
      <c r="A13" s="46" t="s">
        <v>117</v>
      </c>
      <c r="B13" s="39" t="s">
        <v>148</v>
      </c>
      <c r="C13" s="20" t="s">
        <v>68</v>
      </c>
      <c r="D13" s="46">
        <v>100</v>
      </c>
      <c r="E13" s="46"/>
      <c r="F13" s="46">
        <f t="shared" ref="F13:F14" si="2">D13*E13</f>
        <v>0</v>
      </c>
      <c r="G13" s="20"/>
    </row>
    <row r="14" spans="1:7" ht="104.25" customHeight="1" x14ac:dyDescent="0.35">
      <c r="A14" s="46" t="s">
        <v>118</v>
      </c>
      <c r="B14" s="39" t="s">
        <v>149</v>
      </c>
      <c r="C14" s="20" t="s">
        <v>68</v>
      </c>
      <c r="D14" s="46">
        <v>97</v>
      </c>
      <c r="E14" s="46"/>
      <c r="F14" s="46">
        <f t="shared" si="2"/>
        <v>0</v>
      </c>
      <c r="G14" s="20"/>
    </row>
    <row r="15" spans="1:7" ht="83.25" customHeight="1" x14ac:dyDescent="0.35">
      <c r="A15" s="46" t="s">
        <v>74</v>
      </c>
      <c r="B15" s="39" t="s">
        <v>112</v>
      </c>
      <c r="C15" s="20" t="s">
        <v>113</v>
      </c>
      <c r="D15" s="46">
        <v>6.4</v>
      </c>
      <c r="E15" s="46"/>
      <c r="F15" s="46">
        <f t="shared" si="0"/>
        <v>0</v>
      </c>
      <c r="G15" s="20"/>
    </row>
    <row r="16" spans="1:7" ht="66.75" customHeight="1" x14ac:dyDescent="0.35">
      <c r="A16" s="46" t="s">
        <v>119</v>
      </c>
      <c r="B16" s="39" t="s">
        <v>150</v>
      </c>
      <c r="C16" s="20" t="s">
        <v>68</v>
      </c>
      <c r="D16" s="21">
        <v>78.8</v>
      </c>
      <c r="E16" s="48"/>
      <c r="F16" s="22">
        <f t="shared" ref="F16:F30" si="3">E16*D16</f>
        <v>0</v>
      </c>
      <c r="G16" s="20"/>
    </row>
    <row r="17" spans="1:7" ht="66.75" customHeight="1" x14ac:dyDescent="0.35">
      <c r="A17" s="46" t="s">
        <v>75</v>
      </c>
      <c r="B17" s="39" t="s">
        <v>151</v>
      </c>
      <c r="C17" s="20" t="s">
        <v>68</v>
      </c>
      <c r="D17" s="21">
        <v>78.8</v>
      </c>
      <c r="E17" s="48"/>
      <c r="F17" s="22">
        <f t="shared" ref="F17" si="4">E17*D17</f>
        <v>0</v>
      </c>
      <c r="G17" s="20"/>
    </row>
    <row r="18" spans="1:7" ht="66.75" customHeight="1" x14ac:dyDescent="0.35">
      <c r="A18" s="46" t="s">
        <v>120</v>
      </c>
      <c r="B18" s="39" t="s">
        <v>152</v>
      </c>
      <c r="C18" s="20" t="s">
        <v>68</v>
      </c>
      <c r="D18" s="21">
        <v>199</v>
      </c>
      <c r="E18" s="48"/>
      <c r="F18" s="22">
        <f t="shared" ref="F18" si="5">E18*D18</f>
        <v>0</v>
      </c>
      <c r="G18" s="20"/>
    </row>
    <row r="19" spans="1:7" ht="66.75" customHeight="1" x14ac:dyDescent="0.35">
      <c r="A19" s="46" t="s">
        <v>76</v>
      </c>
      <c r="B19" s="39" t="s">
        <v>153</v>
      </c>
      <c r="C19" s="20" t="s">
        <v>68</v>
      </c>
      <c r="D19" s="21">
        <v>199</v>
      </c>
      <c r="E19" s="48"/>
      <c r="F19" s="22">
        <f t="shared" ref="F19" si="6">E19*D19</f>
        <v>0</v>
      </c>
      <c r="G19" s="20"/>
    </row>
    <row r="20" spans="1:7" ht="78" customHeight="1" x14ac:dyDescent="0.35">
      <c r="A20" s="46" t="s">
        <v>121</v>
      </c>
      <c r="B20" s="39" t="s">
        <v>141</v>
      </c>
      <c r="C20" s="20" t="s">
        <v>68</v>
      </c>
      <c r="D20" s="21">
        <v>158.91</v>
      </c>
      <c r="E20" s="22"/>
      <c r="F20" s="22">
        <f t="shared" si="3"/>
        <v>0</v>
      </c>
      <c r="G20" s="20"/>
    </row>
    <row r="21" spans="1:7" ht="78" customHeight="1" x14ac:dyDescent="0.35">
      <c r="A21" s="46" t="s">
        <v>169</v>
      </c>
      <c r="B21" s="39" t="s">
        <v>154</v>
      </c>
      <c r="C21" s="20" t="s">
        <v>68</v>
      </c>
      <c r="D21" s="21">
        <v>78.8</v>
      </c>
      <c r="E21" s="22"/>
      <c r="F21" s="22">
        <f t="shared" ref="F21" si="7">E21*D21</f>
        <v>0</v>
      </c>
      <c r="G21" s="20"/>
    </row>
    <row r="22" spans="1:7" ht="78" customHeight="1" x14ac:dyDescent="0.35">
      <c r="A22" s="46" t="s">
        <v>170</v>
      </c>
      <c r="B22" s="39" t="s">
        <v>155</v>
      </c>
      <c r="C22" s="20" t="s">
        <v>68</v>
      </c>
      <c r="D22" s="21">
        <v>78.8</v>
      </c>
      <c r="E22" s="22"/>
      <c r="F22" s="22">
        <f t="shared" ref="F22" si="8">E22*D22</f>
        <v>0</v>
      </c>
      <c r="G22" s="20"/>
    </row>
    <row r="23" spans="1:7" ht="78" customHeight="1" x14ac:dyDescent="0.35">
      <c r="A23" s="46" t="s">
        <v>171</v>
      </c>
      <c r="B23" s="43" t="s">
        <v>156</v>
      </c>
      <c r="C23" s="27" t="s">
        <v>68</v>
      </c>
      <c r="D23" s="28">
        <v>78.8</v>
      </c>
      <c r="E23" s="29"/>
      <c r="F23" s="22">
        <f>E23*D23</f>
        <v>0</v>
      </c>
      <c r="G23" s="20"/>
    </row>
    <row r="24" spans="1:7" ht="78" customHeight="1" x14ac:dyDescent="0.35">
      <c r="A24" s="46" t="s">
        <v>172</v>
      </c>
      <c r="B24" s="43" t="s">
        <v>157</v>
      </c>
      <c r="C24" s="27" t="s">
        <v>68</v>
      </c>
      <c r="D24" s="28">
        <v>7.5</v>
      </c>
      <c r="E24" s="29"/>
      <c r="F24" s="22">
        <f>E24*D24</f>
        <v>0</v>
      </c>
      <c r="G24" s="20"/>
    </row>
    <row r="25" spans="1:7" ht="108" customHeight="1" x14ac:dyDescent="0.35">
      <c r="A25" s="46" t="s">
        <v>174</v>
      </c>
      <c r="B25" s="40" t="s">
        <v>159</v>
      </c>
      <c r="C25" s="20" t="s">
        <v>68</v>
      </c>
      <c r="D25" s="21">
        <v>12.84</v>
      </c>
      <c r="E25" s="22"/>
      <c r="F25" s="22">
        <f t="shared" si="3"/>
        <v>0</v>
      </c>
      <c r="G25" s="20"/>
    </row>
    <row r="26" spans="1:7" ht="108" customHeight="1" x14ac:dyDescent="0.35">
      <c r="A26" s="46" t="s">
        <v>175</v>
      </c>
      <c r="B26" s="40" t="s">
        <v>160</v>
      </c>
      <c r="C26" s="20" t="s">
        <v>68</v>
      </c>
      <c r="D26" s="21">
        <v>12.84</v>
      </c>
      <c r="E26" s="22"/>
      <c r="F26" s="22">
        <f t="shared" ref="F26" si="9">E26*D26</f>
        <v>0</v>
      </c>
      <c r="G26" s="20"/>
    </row>
    <row r="27" spans="1:7" ht="108" customHeight="1" x14ac:dyDescent="0.35">
      <c r="A27" s="46" t="s">
        <v>176</v>
      </c>
      <c r="B27" s="40" t="s">
        <v>161</v>
      </c>
      <c r="C27" s="20" t="s">
        <v>68</v>
      </c>
      <c r="D27" s="21">
        <v>12.84</v>
      </c>
      <c r="E27" s="22"/>
      <c r="F27" s="22">
        <f t="shared" ref="F27" si="10">E27*D27</f>
        <v>0</v>
      </c>
      <c r="G27" s="20"/>
    </row>
    <row r="28" spans="1:7" ht="125.4" customHeight="1" x14ac:dyDescent="0.35">
      <c r="A28" s="46" t="s">
        <v>177</v>
      </c>
      <c r="B28" s="40" t="s">
        <v>158</v>
      </c>
      <c r="C28" s="20" t="s">
        <v>68</v>
      </c>
      <c r="D28" s="21">
        <v>10</v>
      </c>
      <c r="E28" s="22"/>
      <c r="F28" s="22">
        <f t="shared" si="3"/>
        <v>0</v>
      </c>
      <c r="G28" s="20"/>
    </row>
    <row r="29" spans="1:7" ht="69.75" customHeight="1" x14ac:dyDescent="0.35">
      <c r="A29" s="46" t="s">
        <v>178</v>
      </c>
      <c r="B29" s="44" t="s">
        <v>162</v>
      </c>
      <c r="C29" s="27" t="s">
        <v>68</v>
      </c>
      <c r="D29" s="28">
        <v>8.64</v>
      </c>
      <c r="E29" s="29"/>
      <c r="F29" s="22">
        <f t="shared" si="3"/>
        <v>0</v>
      </c>
      <c r="G29" s="20"/>
    </row>
    <row r="30" spans="1:7" ht="83.25" customHeight="1" x14ac:dyDescent="0.35">
      <c r="A30" s="46" t="s">
        <v>179</v>
      </c>
      <c r="B30" s="43" t="s">
        <v>108</v>
      </c>
      <c r="C30" s="27" t="s">
        <v>72</v>
      </c>
      <c r="D30" s="28">
        <v>1</v>
      </c>
      <c r="E30" s="29"/>
      <c r="F30" s="22">
        <f t="shared" si="3"/>
        <v>0</v>
      </c>
      <c r="G30" s="20"/>
    </row>
    <row r="31" spans="1:7" ht="23.25" customHeight="1" thickBot="1" x14ac:dyDescent="0.4">
      <c r="A31" s="91" t="s">
        <v>134</v>
      </c>
      <c r="B31" s="92"/>
      <c r="C31" s="30"/>
      <c r="D31" s="31"/>
      <c r="E31" s="32"/>
      <c r="F31" s="33">
        <f>SUM(F8:F30)</f>
        <v>0</v>
      </c>
      <c r="G31" s="47"/>
    </row>
    <row r="32" spans="1:7" x14ac:dyDescent="0.35">
      <c r="F32" s="25"/>
    </row>
  </sheetData>
  <mergeCells count="11">
    <mergeCell ref="A31:B31"/>
    <mergeCell ref="A1:G1"/>
    <mergeCell ref="A2:G2"/>
    <mergeCell ref="A3:G3"/>
    <mergeCell ref="A4:A6"/>
    <mergeCell ref="B4:B5"/>
    <mergeCell ref="C4:C6"/>
    <mergeCell ref="D4:D6"/>
    <mergeCell ref="E4:E6"/>
    <mergeCell ref="F4:F6"/>
    <mergeCell ref="G4:G6"/>
  </mergeCells>
  <pageMargins left="0.7" right="0.7" top="0.75" bottom="0.75" header="0.3" footer="0.3"/>
  <pageSetup scale="66" fitToHeight="0" orientation="landscape" r:id="rId1"/>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
  <sheetViews>
    <sheetView topLeftCell="A7" workbookViewId="0">
      <selection activeCell="J7" sqref="J7"/>
    </sheetView>
  </sheetViews>
  <sheetFormatPr defaultRowHeight="14.5" x14ac:dyDescent="0.35"/>
  <cols>
    <col min="1" max="1" width="5.453125" customWidth="1"/>
    <col min="2" max="2" width="94.453125" customWidth="1"/>
    <col min="4" max="4" width="13" customWidth="1"/>
    <col min="6" max="6" width="20.08984375" customWidth="1"/>
    <col min="7" max="7" width="9.90625" customWidth="1"/>
  </cols>
  <sheetData>
    <row r="1" spans="1:7" ht="21.5" thickBot="1" x14ac:dyDescent="0.4">
      <c r="A1" s="167" t="s">
        <v>122</v>
      </c>
      <c r="B1" s="167"/>
      <c r="C1" s="167"/>
      <c r="D1" s="167"/>
      <c r="E1" s="167"/>
      <c r="F1" s="167"/>
      <c r="G1" s="167"/>
    </row>
    <row r="2" spans="1:7" ht="114.75" customHeight="1" thickBot="1" x14ac:dyDescent="0.4">
      <c r="A2" s="104" t="s">
        <v>61</v>
      </c>
      <c r="B2" s="104"/>
      <c r="C2" s="104"/>
      <c r="D2" s="104"/>
      <c r="E2" s="104"/>
      <c r="F2" s="104"/>
      <c r="G2" s="104"/>
    </row>
    <row r="3" spans="1:7" ht="19" thickBot="1" x14ac:dyDescent="0.4">
      <c r="A3" s="168" t="s">
        <v>124</v>
      </c>
      <c r="B3" s="105"/>
      <c r="C3" s="105"/>
      <c r="D3" s="105"/>
      <c r="E3" s="105"/>
      <c r="F3" s="105"/>
      <c r="G3" s="169"/>
    </row>
    <row r="4" spans="1:7" x14ac:dyDescent="0.35">
      <c r="A4" s="170" t="s">
        <v>62</v>
      </c>
      <c r="B4" s="106" t="s">
        <v>2</v>
      </c>
      <c r="C4" s="108" t="s">
        <v>3</v>
      </c>
      <c r="D4" s="108" t="s">
        <v>63</v>
      </c>
      <c r="E4" s="108" t="s">
        <v>64</v>
      </c>
      <c r="F4" s="108" t="s">
        <v>65</v>
      </c>
      <c r="G4" s="108" t="s">
        <v>66</v>
      </c>
    </row>
    <row r="5" spans="1:7" x14ac:dyDescent="0.35">
      <c r="A5" s="171"/>
      <c r="B5" s="107"/>
      <c r="C5" s="109"/>
      <c r="D5" s="109"/>
      <c r="E5" s="109"/>
      <c r="F5" s="109"/>
      <c r="G5" s="109"/>
    </row>
    <row r="6" spans="1:7" ht="27" customHeight="1" thickBot="1" x14ac:dyDescent="0.4">
      <c r="A6" s="172"/>
      <c r="B6" s="19" t="s">
        <v>181</v>
      </c>
      <c r="C6" s="110"/>
      <c r="D6" s="110"/>
      <c r="E6" s="110"/>
      <c r="F6" s="110"/>
      <c r="G6" s="110"/>
    </row>
    <row r="7" spans="1:7" ht="66" customHeight="1" x14ac:dyDescent="0.35">
      <c r="A7" s="173" t="s">
        <v>94</v>
      </c>
      <c r="B7" s="49" t="s">
        <v>125</v>
      </c>
      <c r="C7" s="50" t="s">
        <v>126</v>
      </c>
      <c r="D7" s="51">
        <v>3.2</v>
      </c>
      <c r="E7" s="52"/>
      <c r="F7" s="52">
        <f>E7*D7</f>
        <v>0</v>
      </c>
      <c r="G7" s="174"/>
    </row>
    <row r="8" spans="1:7" ht="63" customHeight="1" x14ac:dyDescent="0.35">
      <c r="A8" s="173" t="s">
        <v>95</v>
      </c>
      <c r="B8" s="49" t="s">
        <v>127</v>
      </c>
      <c r="C8" s="50" t="s">
        <v>126</v>
      </c>
      <c r="D8" s="51">
        <v>4</v>
      </c>
      <c r="E8" s="52"/>
      <c r="F8" s="52">
        <f t="shared" ref="F8:F12" si="0">E8*D8</f>
        <v>0</v>
      </c>
      <c r="G8" s="174"/>
    </row>
    <row r="9" spans="1:7" ht="65.400000000000006" customHeight="1" x14ac:dyDescent="0.35">
      <c r="A9" s="173" t="s">
        <v>96</v>
      </c>
      <c r="B9" s="53" t="s">
        <v>128</v>
      </c>
      <c r="C9" s="50" t="s">
        <v>126</v>
      </c>
      <c r="D9" s="54">
        <v>2.1</v>
      </c>
      <c r="E9" s="55"/>
      <c r="F9" s="52">
        <f t="shared" si="0"/>
        <v>0</v>
      </c>
      <c r="G9" s="174"/>
    </row>
    <row r="10" spans="1:7" ht="65" customHeight="1" x14ac:dyDescent="0.35">
      <c r="A10" s="173" t="s">
        <v>97</v>
      </c>
      <c r="B10" s="53" t="s">
        <v>129</v>
      </c>
      <c r="C10" s="50" t="s">
        <v>126</v>
      </c>
      <c r="D10" s="54">
        <v>7</v>
      </c>
      <c r="E10" s="55"/>
      <c r="F10" s="52">
        <f t="shared" si="0"/>
        <v>0</v>
      </c>
      <c r="G10" s="174"/>
    </row>
    <row r="11" spans="1:7" ht="65.400000000000006" customHeight="1" x14ac:dyDescent="0.35">
      <c r="A11" s="173" t="s">
        <v>98</v>
      </c>
      <c r="B11" s="53" t="s">
        <v>130</v>
      </c>
      <c r="C11" s="50" t="s">
        <v>126</v>
      </c>
      <c r="D11" s="54">
        <v>0.4</v>
      </c>
      <c r="E11" s="55"/>
      <c r="F11" s="52">
        <f t="shared" ref="F11" si="1">E11*D11</f>
        <v>0</v>
      </c>
      <c r="G11" s="174"/>
    </row>
    <row r="12" spans="1:7" ht="63.65" customHeight="1" x14ac:dyDescent="0.35">
      <c r="A12" s="173" t="s">
        <v>99</v>
      </c>
      <c r="B12" s="49" t="s">
        <v>131</v>
      </c>
      <c r="C12" s="56" t="s">
        <v>132</v>
      </c>
      <c r="D12" s="54">
        <v>26</v>
      </c>
      <c r="E12" s="55"/>
      <c r="F12" s="52">
        <f t="shared" si="0"/>
        <v>0</v>
      </c>
      <c r="G12" s="174"/>
    </row>
    <row r="13" spans="1:7" ht="63.65" customHeight="1" x14ac:dyDescent="0.35">
      <c r="A13" s="173" t="s">
        <v>100</v>
      </c>
      <c r="B13" s="53" t="s">
        <v>163</v>
      </c>
      <c r="C13" s="50" t="s">
        <v>132</v>
      </c>
      <c r="D13" s="54">
        <v>10.5</v>
      </c>
      <c r="E13" s="55"/>
      <c r="F13" s="52">
        <f>E13*D13</f>
        <v>0</v>
      </c>
      <c r="G13" s="174"/>
    </row>
    <row r="14" spans="1:7" ht="63.65" customHeight="1" x14ac:dyDescent="0.35">
      <c r="A14" s="173" t="s">
        <v>101</v>
      </c>
      <c r="B14" s="53" t="s">
        <v>164</v>
      </c>
      <c r="C14" s="50" t="s">
        <v>132</v>
      </c>
      <c r="D14" s="54">
        <v>10.5</v>
      </c>
      <c r="E14" s="55"/>
      <c r="F14" s="52">
        <f>E14*D14</f>
        <v>0</v>
      </c>
      <c r="G14" s="174"/>
    </row>
    <row r="15" spans="1:7" ht="21" customHeight="1" x14ac:dyDescent="0.35">
      <c r="A15" s="103" t="s">
        <v>180</v>
      </c>
      <c r="B15" s="103"/>
      <c r="C15" s="103"/>
      <c r="D15" s="103"/>
      <c r="E15" s="103"/>
      <c r="F15" s="61">
        <f>SUM(F7:F14)</f>
        <v>0</v>
      </c>
      <c r="G15" s="62"/>
    </row>
    <row r="16" spans="1:7" x14ac:dyDescent="0.35">
      <c r="A16" s="102"/>
      <c r="B16" s="102"/>
      <c r="C16" s="102"/>
      <c r="D16" s="102"/>
      <c r="E16" s="102"/>
      <c r="F16" s="59"/>
      <c r="G16" s="60"/>
    </row>
  </sheetData>
  <mergeCells count="12">
    <mergeCell ref="A16:E16"/>
    <mergeCell ref="A15:E15"/>
    <mergeCell ref="A1:G1"/>
    <mergeCell ref="A2:G2"/>
    <mergeCell ref="A3:G3"/>
    <mergeCell ref="A4:A6"/>
    <mergeCell ref="B4:B5"/>
    <mergeCell ref="C4:C6"/>
    <mergeCell ref="D4:D6"/>
    <mergeCell ref="E4:E6"/>
    <mergeCell ref="F4:F6"/>
    <mergeCell ref="G4:G6"/>
  </mergeCells>
  <phoneticPr fontId="5"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0158-BD1C-4B02-979A-FFC747C57D39}">
  <dimension ref="A1:I46"/>
  <sheetViews>
    <sheetView topLeftCell="A40" workbookViewId="0">
      <selection activeCell="H32" sqref="H32:H35"/>
    </sheetView>
  </sheetViews>
  <sheetFormatPr defaultColWidth="8.90625" defaultRowHeight="13" x14ac:dyDescent="0.35"/>
  <cols>
    <col min="1" max="1" width="8.90625" style="70"/>
    <col min="2" max="2" width="27.54296875" style="70" customWidth="1"/>
    <col min="3" max="3" width="33.36328125" style="70" customWidth="1"/>
    <col min="4" max="8" width="8.90625" style="70"/>
    <col min="9" max="9" width="14.54296875" style="70" customWidth="1"/>
    <col min="10" max="16384" width="8.90625" style="70"/>
  </cols>
  <sheetData>
    <row r="1" spans="1:9" ht="153.65" customHeight="1" x14ac:dyDescent="0.35">
      <c r="A1" s="114" t="s">
        <v>61</v>
      </c>
      <c r="B1" s="114"/>
      <c r="C1" s="114"/>
      <c r="D1" s="114"/>
      <c r="E1" s="114"/>
      <c r="F1" s="114"/>
      <c r="G1" s="114"/>
      <c r="H1" s="114"/>
      <c r="I1" s="114"/>
    </row>
    <row r="2" spans="1:9" ht="25.25" customHeight="1" x14ac:dyDescent="0.35">
      <c r="A2" s="115" t="s">
        <v>187</v>
      </c>
      <c r="B2" s="116"/>
      <c r="C2" s="116"/>
      <c r="D2" s="116"/>
      <c r="E2" s="116"/>
      <c r="F2" s="116"/>
      <c r="G2" s="116"/>
      <c r="H2" s="116"/>
      <c r="I2" s="117"/>
    </row>
    <row r="3" spans="1:9" ht="24.65" customHeight="1" x14ac:dyDescent="0.35">
      <c r="A3" s="118" t="s">
        <v>188</v>
      </c>
      <c r="B3" s="119"/>
      <c r="C3" s="119"/>
      <c r="D3" s="119"/>
      <c r="E3" s="120"/>
      <c r="F3" s="71"/>
      <c r="G3" s="71"/>
      <c r="H3" s="71"/>
      <c r="I3" s="71"/>
    </row>
    <row r="4" spans="1:9" ht="75.650000000000006" customHeight="1" x14ac:dyDescent="0.35">
      <c r="A4" s="72" t="s">
        <v>189</v>
      </c>
      <c r="B4" s="121" t="s">
        <v>190</v>
      </c>
      <c r="C4" s="122"/>
      <c r="D4" s="122"/>
      <c r="E4" s="123"/>
      <c r="F4" s="73" t="s">
        <v>191</v>
      </c>
      <c r="G4" s="74">
        <v>1</v>
      </c>
      <c r="H4" s="74"/>
      <c r="I4" s="72">
        <f>H4*G4</f>
        <v>0</v>
      </c>
    </row>
    <row r="5" spans="1:9" ht="73.75" customHeight="1" x14ac:dyDescent="0.35">
      <c r="A5" s="72" t="s">
        <v>192</v>
      </c>
      <c r="B5" s="124" t="s">
        <v>193</v>
      </c>
      <c r="C5" s="125"/>
      <c r="D5" s="125"/>
      <c r="E5" s="126"/>
      <c r="F5" s="75" t="s">
        <v>194</v>
      </c>
      <c r="G5" s="76">
        <v>48.98</v>
      </c>
      <c r="H5" s="76"/>
      <c r="I5" s="72">
        <f t="shared" ref="I5:I12" si="0">H5*G5</f>
        <v>0</v>
      </c>
    </row>
    <row r="6" spans="1:9" ht="72" customHeight="1" x14ac:dyDescent="0.35">
      <c r="A6" s="72" t="s">
        <v>195</v>
      </c>
      <c r="B6" s="124" t="s">
        <v>196</v>
      </c>
      <c r="C6" s="125"/>
      <c r="D6" s="125"/>
      <c r="E6" s="126"/>
      <c r="F6" s="75" t="s">
        <v>194</v>
      </c>
      <c r="G6" s="76">
        <v>32.25</v>
      </c>
      <c r="H6" s="76"/>
      <c r="I6" s="72">
        <f t="shared" si="0"/>
        <v>0</v>
      </c>
    </row>
    <row r="7" spans="1:9" ht="71.400000000000006" customHeight="1" x14ac:dyDescent="0.35">
      <c r="A7" s="72" t="s">
        <v>197</v>
      </c>
      <c r="B7" s="124" t="s">
        <v>198</v>
      </c>
      <c r="C7" s="125"/>
      <c r="D7" s="125"/>
      <c r="E7" s="126"/>
      <c r="F7" s="75" t="s">
        <v>194</v>
      </c>
      <c r="G7" s="76">
        <v>28.77</v>
      </c>
      <c r="H7" s="76"/>
      <c r="I7" s="72">
        <f t="shared" si="0"/>
        <v>0</v>
      </c>
    </row>
    <row r="8" spans="1:9" ht="71.400000000000006" customHeight="1" x14ac:dyDescent="0.35">
      <c r="A8" s="72" t="s">
        <v>199</v>
      </c>
      <c r="B8" s="124" t="s">
        <v>200</v>
      </c>
      <c r="C8" s="125"/>
      <c r="D8" s="125"/>
      <c r="E8" s="126"/>
      <c r="F8" s="75" t="s">
        <v>194</v>
      </c>
      <c r="G8" s="76">
        <v>3.8</v>
      </c>
      <c r="H8" s="76"/>
      <c r="I8" s="72">
        <f t="shared" si="0"/>
        <v>0</v>
      </c>
    </row>
    <row r="9" spans="1:9" ht="88.75" customHeight="1" x14ac:dyDescent="0.35">
      <c r="A9" s="72" t="s">
        <v>201</v>
      </c>
      <c r="B9" s="124" t="s">
        <v>202</v>
      </c>
      <c r="C9" s="125"/>
      <c r="D9" s="125"/>
      <c r="E9" s="126"/>
      <c r="F9" s="75" t="s">
        <v>194</v>
      </c>
      <c r="G9" s="76">
        <v>24.63</v>
      </c>
      <c r="H9" s="76"/>
      <c r="I9" s="72">
        <f t="shared" si="0"/>
        <v>0</v>
      </c>
    </row>
    <row r="10" spans="1:9" ht="60.65" customHeight="1" x14ac:dyDescent="0.35">
      <c r="A10" s="72" t="s">
        <v>203</v>
      </c>
      <c r="B10" s="124" t="s">
        <v>204</v>
      </c>
      <c r="C10" s="125"/>
      <c r="D10" s="125"/>
      <c r="E10" s="126"/>
      <c r="F10" s="75" t="s">
        <v>194</v>
      </c>
      <c r="G10" s="76">
        <v>2.39</v>
      </c>
      <c r="H10" s="76"/>
      <c r="I10" s="72">
        <f t="shared" si="0"/>
        <v>0</v>
      </c>
    </row>
    <row r="11" spans="1:9" ht="58.25" customHeight="1" x14ac:dyDescent="0.35">
      <c r="A11" s="72" t="s">
        <v>205</v>
      </c>
      <c r="B11" s="127" t="s">
        <v>206</v>
      </c>
      <c r="C11" s="128"/>
      <c r="D11" s="128"/>
      <c r="E11" s="129"/>
      <c r="F11" s="75" t="s">
        <v>207</v>
      </c>
      <c r="G11" s="77">
        <v>20</v>
      </c>
      <c r="H11" s="77"/>
      <c r="I11" s="72">
        <f t="shared" si="0"/>
        <v>0</v>
      </c>
    </row>
    <row r="12" spans="1:9" ht="50" customHeight="1" x14ac:dyDescent="0.35">
      <c r="A12" s="72" t="s">
        <v>208</v>
      </c>
      <c r="B12" s="111" t="s">
        <v>209</v>
      </c>
      <c r="C12" s="112"/>
      <c r="D12" s="112"/>
      <c r="E12" s="113"/>
      <c r="F12" s="74" t="s">
        <v>207</v>
      </c>
      <c r="G12" s="77">
        <v>9.5</v>
      </c>
      <c r="H12" s="77"/>
      <c r="I12" s="72">
        <f t="shared" si="0"/>
        <v>0</v>
      </c>
    </row>
    <row r="13" spans="1:9" ht="19.75" customHeight="1" x14ac:dyDescent="0.35">
      <c r="A13" s="78"/>
      <c r="B13" s="130" t="s">
        <v>210</v>
      </c>
      <c r="C13" s="131"/>
      <c r="D13" s="131"/>
      <c r="E13" s="132"/>
      <c r="F13" s="78"/>
      <c r="G13" s="78"/>
      <c r="H13" s="78"/>
      <c r="I13" s="79">
        <f>SUM(I4:I12)</f>
        <v>0</v>
      </c>
    </row>
    <row r="14" spans="1:9" ht="20.399999999999999" customHeight="1" x14ac:dyDescent="0.35">
      <c r="A14" s="118" t="s">
        <v>211</v>
      </c>
      <c r="B14" s="119"/>
      <c r="C14" s="119"/>
      <c r="D14" s="119"/>
      <c r="E14" s="120"/>
      <c r="F14" s="71"/>
      <c r="G14" s="71"/>
      <c r="H14" s="71"/>
      <c r="I14" s="71"/>
    </row>
    <row r="15" spans="1:9" ht="70.25" customHeight="1" x14ac:dyDescent="0.35">
      <c r="A15" s="72" t="s">
        <v>212</v>
      </c>
      <c r="B15" s="124" t="s">
        <v>213</v>
      </c>
      <c r="C15" s="125"/>
      <c r="D15" s="125"/>
      <c r="E15" s="126"/>
      <c r="F15" s="75" t="s">
        <v>194</v>
      </c>
      <c r="G15" s="76">
        <v>22.84</v>
      </c>
      <c r="H15" s="76"/>
      <c r="I15" s="72">
        <f>H15*G15</f>
        <v>0</v>
      </c>
    </row>
    <row r="16" spans="1:9" ht="63" customHeight="1" x14ac:dyDescent="0.35">
      <c r="A16" s="72" t="s">
        <v>214</v>
      </c>
      <c r="B16" s="124" t="s">
        <v>215</v>
      </c>
      <c r="C16" s="125"/>
      <c r="D16" s="125"/>
      <c r="E16" s="126"/>
      <c r="F16" s="80" t="s">
        <v>216</v>
      </c>
      <c r="G16" s="76">
        <v>116.22</v>
      </c>
      <c r="H16" s="76"/>
      <c r="I16" s="72">
        <f t="shared" ref="I16:I17" si="1">H16*G16</f>
        <v>0</v>
      </c>
    </row>
    <row r="17" spans="1:9" ht="60.65" customHeight="1" x14ac:dyDescent="0.35">
      <c r="A17" s="72" t="s">
        <v>217</v>
      </c>
      <c r="B17" s="124" t="s">
        <v>218</v>
      </c>
      <c r="C17" s="125"/>
      <c r="D17" s="125"/>
      <c r="E17" s="126"/>
      <c r="F17" s="80" t="s">
        <v>216</v>
      </c>
      <c r="G17" s="76">
        <v>57.4</v>
      </c>
      <c r="H17" s="76"/>
      <c r="I17" s="72">
        <f t="shared" si="1"/>
        <v>0</v>
      </c>
    </row>
    <row r="18" spans="1:9" ht="21" customHeight="1" x14ac:dyDescent="0.35">
      <c r="A18" s="78"/>
      <c r="B18" s="133" t="s">
        <v>219</v>
      </c>
      <c r="C18" s="134"/>
      <c r="D18" s="134"/>
      <c r="E18" s="135"/>
      <c r="F18" s="78"/>
      <c r="G18" s="78"/>
      <c r="H18" s="78"/>
      <c r="I18" s="79">
        <f>SUM(I15:I17)</f>
        <v>0</v>
      </c>
    </row>
    <row r="19" spans="1:9" ht="19.25" customHeight="1" x14ac:dyDescent="0.35">
      <c r="A19" s="136" t="s">
        <v>220</v>
      </c>
      <c r="B19" s="137"/>
      <c r="C19" s="137"/>
      <c r="D19" s="137"/>
      <c r="E19" s="138"/>
      <c r="F19" s="71"/>
      <c r="G19" s="71"/>
      <c r="H19" s="71"/>
      <c r="I19" s="71"/>
    </row>
    <row r="20" spans="1:9" ht="75.650000000000006" customHeight="1" x14ac:dyDescent="0.3">
      <c r="A20" s="72" t="s">
        <v>221</v>
      </c>
      <c r="B20" s="139" t="s">
        <v>222</v>
      </c>
      <c r="C20" s="140"/>
      <c r="D20" s="140"/>
      <c r="E20" s="141"/>
      <c r="F20" s="81"/>
      <c r="G20" s="76">
        <v>14.8</v>
      </c>
      <c r="H20" s="76"/>
      <c r="I20" s="72">
        <f>H20*G20</f>
        <v>0</v>
      </c>
    </row>
    <row r="21" spans="1:9" ht="85.75" customHeight="1" x14ac:dyDescent="0.35">
      <c r="A21" s="72" t="s">
        <v>223</v>
      </c>
      <c r="B21" s="124" t="s">
        <v>224</v>
      </c>
      <c r="C21" s="125"/>
      <c r="D21" s="125"/>
      <c r="E21" s="126"/>
      <c r="F21" s="75" t="s">
        <v>225</v>
      </c>
      <c r="G21" s="76">
        <v>46.06</v>
      </c>
      <c r="H21" s="76"/>
      <c r="I21" s="72">
        <f t="shared" ref="I21:I26" si="2">H21*G21</f>
        <v>0</v>
      </c>
    </row>
    <row r="22" spans="1:9" ht="50" customHeight="1" x14ac:dyDescent="0.3">
      <c r="A22" s="72" t="s">
        <v>226</v>
      </c>
      <c r="B22" s="142" t="s">
        <v>227</v>
      </c>
      <c r="C22" s="143"/>
      <c r="D22" s="143"/>
      <c r="E22" s="144"/>
      <c r="F22" s="82" t="s">
        <v>228</v>
      </c>
      <c r="G22" s="76">
        <v>3.68</v>
      </c>
      <c r="H22" s="76"/>
      <c r="I22" s="72">
        <f t="shared" si="2"/>
        <v>0</v>
      </c>
    </row>
    <row r="23" spans="1:9" ht="57.65" customHeight="1" x14ac:dyDescent="0.35">
      <c r="A23" s="72" t="s">
        <v>229</v>
      </c>
      <c r="B23" s="124" t="s">
        <v>230</v>
      </c>
      <c r="C23" s="125"/>
      <c r="D23" s="125"/>
      <c r="E23" s="126"/>
      <c r="F23" s="80" t="s">
        <v>231</v>
      </c>
      <c r="G23" s="76">
        <v>3.2</v>
      </c>
      <c r="H23" s="76"/>
      <c r="I23" s="72">
        <f t="shared" si="2"/>
        <v>0</v>
      </c>
    </row>
    <row r="24" spans="1:9" ht="61.25" customHeight="1" x14ac:dyDescent="0.3">
      <c r="A24" s="72" t="s">
        <v>232</v>
      </c>
      <c r="B24" s="124" t="s">
        <v>233</v>
      </c>
      <c r="C24" s="125"/>
      <c r="D24" s="125"/>
      <c r="E24" s="126"/>
      <c r="F24" s="82" t="s">
        <v>216</v>
      </c>
      <c r="G24" s="76">
        <v>22.3</v>
      </c>
      <c r="H24" s="76"/>
      <c r="I24" s="72">
        <f t="shared" si="2"/>
        <v>0</v>
      </c>
    </row>
    <row r="25" spans="1:9" ht="57.65" customHeight="1" x14ac:dyDescent="0.3">
      <c r="A25" s="72" t="s">
        <v>234</v>
      </c>
      <c r="B25" s="124" t="s">
        <v>235</v>
      </c>
      <c r="C25" s="125"/>
      <c r="D25" s="125"/>
      <c r="E25" s="126"/>
      <c r="F25" s="82" t="s">
        <v>225</v>
      </c>
      <c r="G25" s="76">
        <v>27.84</v>
      </c>
      <c r="H25" s="76"/>
      <c r="I25" s="72">
        <f t="shared" si="2"/>
        <v>0</v>
      </c>
    </row>
    <row r="26" spans="1:9" ht="57" customHeight="1" x14ac:dyDescent="0.3">
      <c r="A26" s="72" t="s">
        <v>236</v>
      </c>
      <c r="B26" s="139" t="s">
        <v>237</v>
      </c>
      <c r="C26" s="140"/>
      <c r="D26" s="140"/>
      <c r="E26" s="141"/>
      <c r="F26" s="82" t="s">
        <v>216</v>
      </c>
      <c r="G26" s="77">
        <v>5.8</v>
      </c>
      <c r="H26" s="77"/>
      <c r="I26" s="72">
        <f t="shared" si="2"/>
        <v>0</v>
      </c>
    </row>
    <row r="27" spans="1:9" ht="24" customHeight="1" x14ac:dyDescent="0.35">
      <c r="A27" s="83"/>
      <c r="B27" s="148" t="s">
        <v>238</v>
      </c>
      <c r="C27" s="149"/>
      <c r="D27" s="149"/>
      <c r="E27" s="150"/>
      <c r="F27" s="83"/>
      <c r="G27" s="83"/>
      <c r="H27" s="83"/>
      <c r="I27" s="84">
        <f>SUM(I20:I26)</f>
        <v>0</v>
      </c>
    </row>
    <row r="28" spans="1:9" ht="20.399999999999999" customHeight="1" x14ac:dyDescent="0.35">
      <c r="A28" s="136" t="s">
        <v>239</v>
      </c>
      <c r="B28" s="137"/>
      <c r="C28" s="137"/>
      <c r="D28" s="137"/>
      <c r="E28" s="138"/>
      <c r="F28" s="85"/>
      <c r="G28" s="85"/>
      <c r="H28" s="85"/>
      <c r="I28" s="85"/>
    </row>
    <row r="29" spans="1:9" ht="55.75" customHeight="1" x14ac:dyDescent="0.35">
      <c r="A29" s="72" t="s">
        <v>240</v>
      </c>
      <c r="B29" s="151" t="s">
        <v>241</v>
      </c>
      <c r="C29" s="152"/>
      <c r="D29" s="152"/>
      <c r="E29" s="153"/>
      <c r="F29" s="75" t="s">
        <v>225</v>
      </c>
      <c r="G29" s="76">
        <v>13.46</v>
      </c>
      <c r="H29" s="76"/>
      <c r="I29" s="72">
        <f>H29*G29</f>
        <v>0</v>
      </c>
    </row>
    <row r="30" spans="1:9" ht="25.75" customHeight="1" x14ac:dyDescent="0.35">
      <c r="A30" s="83"/>
      <c r="B30" s="145" t="s">
        <v>242</v>
      </c>
      <c r="C30" s="146"/>
      <c r="D30" s="146"/>
      <c r="E30" s="147"/>
      <c r="F30" s="83"/>
      <c r="G30" s="83"/>
      <c r="H30" s="83"/>
      <c r="I30" s="84">
        <f>I29</f>
        <v>0</v>
      </c>
    </row>
    <row r="31" spans="1:9" ht="21" customHeight="1" x14ac:dyDescent="0.35">
      <c r="A31" s="136" t="s">
        <v>243</v>
      </c>
      <c r="B31" s="137"/>
      <c r="C31" s="137"/>
      <c r="D31" s="137"/>
      <c r="E31" s="138"/>
      <c r="F31" s="71"/>
      <c r="G31" s="71"/>
      <c r="H31" s="71"/>
      <c r="I31" s="71"/>
    </row>
    <row r="32" spans="1:9" ht="79.25" customHeight="1" x14ac:dyDescent="0.35">
      <c r="A32" s="72" t="s">
        <v>244</v>
      </c>
      <c r="B32" s="139" t="s">
        <v>245</v>
      </c>
      <c r="C32" s="140"/>
      <c r="D32" s="140"/>
      <c r="E32" s="141"/>
      <c r="F32" s="80" t="s">
        <v>216</v>
      </c>
      <c r="G32" s="76">
        <v>137.53</v>
      </c>
      <c r="H32" s="76"/>
      <c r="I32" s="72">
        <f>H32*G32</f>
        <v>0</v>
      </c>
    </row>
    <row r="33" spans="1:9" ht="67.25" customHeight="1" x14ac:dyDescent="0.35">
      <c r="A33" s="72" t="s">
        <v>246</v>
      </c>
      <c r="B33" s="139" t="s">
        <v>247</v>
      </c>
      <c r="C33" s="140"/>
      <c r="D33" s="140"/>
      <c r="E33" s="141"/>
      <c r="F33" s="80" t="s">
        <v>216</v>
      </c>
      <c r="G33" s="76">
        <v>98.74</v>
      </c>
      <c r="H33" s="76"/>
      <c r="I33" s="72">
        <f t="shared" ref="I33:I35" si="3">H33*G33</f>
        <v>0</v>
      </c>
    </row>
    <row r="34" spans="1:9" ht="81.650000000000006" customHeight="1" x14ac:dyDescent="0.35">
      <c r="A34" s="72" t="s">
        <v>248</v>
      </c>
      <c r="B34" s="127" t="s">
        <v>249</v>
      </c>
      <c r="C34" s="128"/>
      <c r="D34" s="128"/>
      <c r="E34" s="129"/>
      <c r="F34" s="74" t="s">
        <v>250</v>
      </c>
      <c r="G34" s="86">
        <v>1</v>
      </c>
      <c r="H34" s="77"/>
      <c r="I34" s="72">
        <f t="shared" si="3"/>
        <v>0</v>
      </c>
    </row>
    <row r="35" spans="1:9" ht="63" customHeight="1" x14ac:dyDescent="0.35">
      <c r="A35" s="72" t="s">
        <v>251</v>
      </c>
      <c r="B35" s="139" t="s">
        <v>252</v>
      </c>
      <c r="C35" s="140"/>
      <c r="D35" s="140"/>
      <c r="E35" s="141"/>
      <c r="F35" s="74" t="s">
        <v>250</v>
      </c>
      <c r="G35" s="86">
        <v>1</v>
      </c>
      <c r="H35" s="74"/>
      <c r="I35" s="72">
        <f t="shared" si="3"/>
        <v>0</v>
      </c>
    </row>
    <row r="36" spans="1:9" ht="29.4" customHeight="1" x14ac:dyDescent="0.35">
      <c r="A36" s="87"/>
      <c r="B36" s="145" t="s">
        <v>253</v>
      </c>
      <c r="C36" s="146"/>
      <c r="D36" s="146"/>
      <c r="E36" s="147"/>
      <c r="F36" s="87"/>
      <c r="G36" s="87"/>
      <c r="H36" s="87"/>
      <c r="I36" s="84">
        <f>SUM(I32:I35)</f>
        <v>0</v>
      </c>
    </row>
    <row r="37" spans="1:9" ht="22.75" customHeight="1" x14ac:dyDescent="0.35">
      <c r="A37" s="136" t="s">
        <v>254</v>
      </c>
      <c r="B37" s="137"/>
      <c r="C37" s="137"/>
      <c r="D37" s="137"/>
      <c r="E37" s="138"/>
      <c r="F37" s="71"/>
      <c r="G37" s="71"/>
      <c r="H37" s="71"/>
      <c r="I37" s="71"/>
    </row>
    <row r="38" spans="1:9" ht="73.75" customHeight="1" x14ac:dyDescent="0.35">
      <c r="A38" s="72" t="s">
        <v>255</v>
      </c>
      <c r="B38" s="124" t="s">
        <v>256</v>
      </c>
      <c r="C38" s="125"/>
      <c r="D38" s="125"/>
      <c r="E38" s="126"/>
      <c r="F38" s="75" t="s">
        <v>194</v>
      </c>
      <c r="G38" s="76">
        <v>6.66</v>
      </c>
      <c r="H38" s="76"/>
      <c r="I38" s="72">
        <f>H38*G38</f>
        <v>0</v>
      </c>
    </row>
    <row r="39" spans="1:9" ht="62.4" customHeight="1" x14ac:dyDescent="0.35">
      <c r="A39" s="72" t="s">
        <v>257</v>
      </c>
      <c r="B39" s="163" t="s">
        <v>258</v>
      </c>
      <c r="C39" s="164"/>
      <c r="D39" s="164"/>
      <c r="E39" s="165"/>
      <c r="F39" s="75" t="s">
        <v>194</v>
      </c>
      <c r="G39" s="76">
        <v>9.06</v>
      </c>
      <c r="H39" s="76"/>
      <c r="I39" s="72">
        <f t="shared" ref="I39:I44" si="4">H39*G39</f>
        <v>0</v>
      </c>
    </row>
    <row r="40" spans="1:9" ht="73.75" customHeight="1" x14ac:dyDescent="0.35">
      <c r="A40" s="72" t="s">
        <v>259</v>
      </c>
      <c r="B40" s="163" t="s">
        <v>260</v>
      </c>
      <c r="C40" s="164"/>
      <c r="D40" s="164"/>
      <c r="E40" s="165"/>
      <c r="F40" s="75" t="s">
        <v>194</v>
      </c>
      <c r="G40" s="76">
        <v>8.6300000000000008</v>
      </c>
      <c r="H40" s="76"/>
      <c r="I40" s="72">
        <f t="shared" si="4"/>
        <v>0</v>
      </c>
    </row>
    <row r="41" spans="1:9" ht="69.650000000000006" customHeight="1" x14ac:dyDescent="0.35">
      <c r="A41" s="72" t="s">
        <v>261</v>
      </c>
      <c r="B41" s="121" t="s">
        <v>262</v>
      </c>
      <c r="C41" s="122"/>
      <c r="D41" s="122"/>
      <c r="E41" s="123"/>
      <c r="F41" s="75" t="s">
        <v>194</v>
      </c>
      <c r="G41" s="77">
        <v>2.76</v>
      </c>
      <c r="H41" s="76"/>
      <c r="I41" s="72">
        <f t="shared" si="4"/>
        <v>0</v>
      </c>
    </row>
    <row r="42" spans="1:9" ht="84.65" customHeight="1" x14ac:dyDescent="0.35">
      <c r="A42" s="72" t="s">
        <v>263</v>
      </c>
      <c r="B42" s="163" t="s">
        <v>264</v>
      </c>
      <c r="C42" s="164"/>
      <c r="D42" s="164"/>
      <c r="E42" s="165"/>
      <c r="F42" s="75" t="s">
        <v>194</v>
      </c>
      <c r="G42" s="76">
        <v>3.7</v>
      </c>
      <c r="H42" s="76"/>
      <c r="I42" s="72">
        <f t="shared" si="4"/>
        <v>0</v>
      </c>
    </row>
    <row r="43" spans="1:9" ht="78" customHeight="1" x14ac:dyDescent="0.35">
      <c r="A43" s="72" t="s">
        <v>265</v>
      </c>
      <c r="B43" s="154" t="s">
        <v>266</v>
      </c>
      <c r="C43" s="155"/>
      <c r="D43" s="155"/>
      <c r="E43" s="156"/>
      <c r="F43" s="75" t="s">
        <v>207</v>
      </c>
      <c r="G43" s="76">
        <v>19.72</v>
      </c>
      <c r="H43" s="76"/>
      <c r="I43" s="72">
        <f t="shared" si="4"/>
        <v>0</v>
      </c>
    </row>
    <row r="44" spans="1:9" ht="67.25" customHeight="1" x14ac:dyDescent="0.35">
      <c r="A44" s="72" t="s">
        <v>267</v>
      </c>
      <c r="B44" s="139" t="s">
        <v>268</v>
      </c>
      <c r="C44" s="140"/>
      <c r="D44" s="140"/>
      <c r="E44" s="141"/>
      <c r="F44" s="75" t="s">
        <v>207</v>
      </c>
      <c r="G44" s="76">
        <v>8</v>
      </c>
      <c r="H44" s="76"/>
      <c r="I44" s="72">
        <f t="shared" si="4"/>
        <v>0</v>
      </c>
    </row>
    <row r="45" spans="1:9" ht="22.75" customHeight="1" x14ac:dyDescent="0.35">
      <c r="A45" s="78"/>
      <c r="B45" s="157" t="s">
        <v>269</v>
      </c>
      <c r="C45" s="158"/>
      <c r="D45" s="158"/>
      <c r="E45" s="159"/>
      <c r="F45" s="78"/>
      <c r="G45" s="78"/>
      <c r="H45" s="78"/>
      <c r="I45" s="79">
        <f>SUM(I38:I44)</f>
        <v>0</v>
      </c>
    </row>
    <row r="46" spans="1:9" ht="24" customHeight="1" x14ac:dyDescent="0.35">
      <c r="A46" s="88"/>
      <c r="B46" s="160" t="s">
        <v>270</v>
      </c>
      <c r="C46" s="161"/>
      <c r="D46" s="161"/>
      <c r="E46" s="161"/>
      <c r="F46" s="161"/>
      <c r="G46" s="161"/>
      <c r="H46" s="162"/>
      <c r="I46" s="89">
        <f>I45+I36+I30+I27+I18+I13</f>
        <v>0</v>
      </c>
    </row>
  </sheetData>
  <mergeCells count="46">
    <mergeCell ref="B43:E43"/>
    <mergeCell ref="B44:E44"/>
    <mergeCell ref="B45:E45"/>
    <mergeCell ref="B46:H46"/>
    <mergeCell ref="A37:E37"/>
    <mergeCell ref="B38:E38"/>
    <mergeCell ref="B39:E39"/>
    <mergeCell ref="B40:E40"/>
    <mergeCell ref="B41:E41"/>
    <mergeCell ref="B42:E42"/>
    <mergeCell ref="B36:E36"/>
    <mergeCell ref="B25:E25"/>
    <mergeCell ref="B26:E26"/>
    <mergeCell ref="B27:E27"/>
    <mergeCell ref="A28:E28"/>
    <mergeCell ref="B29:E29"/>
    <mergeCell ref="B30:E30"/>
    <mergeCell ref="A31:E31"/>
    <mergeCell ref="B32:E32"/>
    <mergeCell ref="B33:E33"/>
    <mergeCell ref="B34:E34"/>
    <mergeCell ref="B35:E35"/>
    <mergeCell ref="B24:E24"/>
    <mergeCell ref="B13:E13"/>
    <mergeCell ref="A14:E14"/>
    <mergeCell ref="B15:E15"/>
    <mergeCell ref="B16:E16"/>
    <mergeCell ref="B17:E17"/>
    <mergeCell ref="B18:E18"/>
    <mergeCell ref="A19:E19"/>
    <mergeCell ref="B20:E20"/>
    <mergeCell ref="B21:E21"/>
    <mergeCell ref="B22:E22"/>
    <mergeCell ref="B23:E23"/>
    <mergeCell ref="B12:E12"/>
    <mergeCell ref="A1:I1"/>
    <mergeCell ref="A2:I2"/>
    <mergeCell ref="A3:E3"/>
    <mergeCell ref="B4:E4"/>
    <mergeCell ref="B5:E5"/>
    <mergeCell ref="B6:E6"/>
    <mergeCell ref="B7:E7"/>
    <mergeCell ref="B8:E8"/>
    <mergeCell ref="B9:E9"/>
    <mergeCell ref="B10:E10"/>
    <mergeCell ref="B11:E1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8F0C2EC1-8246-4A13-92FE-689B815AB9A4}"/>
</file>

<file path=customXml/itemProps2.xml><?xml version="1.0" encoding="utf-8"?>
<ds:datastoreItem xmlns:ds="http://schemas.openxmlformats.org/officeDocument/2006/customXml" ds:itemID="{5AC4D100-3C15-441F-A2D4-2F979B2FE02A}"/>
</file>

<file path=customXml/itemProps3.xml><?xml version="1.0" encoding="utf-8"?>
<ds:datastoreItem xmlns:ds="http://schemas.openxmlformats.org/officeDocument/2006/customXml" ds:itemID="{80C006F7-80F3-4145-81DC-51355C9D21B4}"/>
</file>

<file path=customXml/itemProps4.xml><?xml version="1.0" encoding="utf-8"?>
<ds:datastoreItem xmlns:ds="http://schemas.openxmlformats.org/officeDocument/2006/customXml" ds:itemID="{B0C1997F-476E-4373-A713-D1FC66ADE986}"/>
</file>

<file path=customXml/itemProps5.xml><?xml version="1.0" encoding="utf-8"?>
<ds:datastoreItem xmlns:ds="http://schemas.openxmlformats.org/officeDocument/2006/customXml" ds:itemID="{331AA0AC-DF60-43B4-98F5-344CA2D90389}"/>
</file>

<file path=customXml/itemProps6.xml><?xml version="1.0" encoding="utf-8"?>
<ds:datastoreItem xmlns:ds="http://schemas.openxmlformats.org/officeDocument/2006/customXml" ds:itemID="{866F49AC-99E3-4616-86AF-D414F6C4C4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Measurements</vt:lpstr>
      <vt:lpstr>Summary</vt:lpstr>
      <vt:lpstr>Priority 1 (Repairing)</vt:lpstr>
      <vt:lpstr>Priority 1 (Repairing 2nd Buil)</vt:lpstr>
      <vt:lpstr>Priority 1 (Boundary Wall)</vt:lpstr>
      <vt:lpstr>Priority2</vt:lpstr>
      <vt:lpstr>Summary!Print_Area</vt:lpstr>
      <vt:lpstr>'Priority 1 (Repairing 2nd Buil)'!Print_Titles</vt:lpstr>
      <vt:lpstr>'Priority 1 (Repairing)'!Print_Titles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2024-08-24T14:25:04Z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