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3 JICA SCHOOLS\02 Samangan\for RFQ\SMNGN-150300019-Shikha Girls Secondary School\"/>
    </mc:Choice>
  </mc:AlternateContent>
  <xr:revisionPtr revIDLastSave="0" documentId="13_ncr:1_{97D9D0A2-B54B-4504-9313-83B486B3FF22}" xr6:coauthVersionLast="47" xr6:coauthVersionMax="47" xr10:uidLastSave="{00000000-0000-0000-0000-000000000000}"/>
  <bookViews>
    <workbookView xWindow="31125" yWindow="375" windowWidth="26265" windowHeight="20025" tabRatio="661" firstSheet="1" activeTab="1" xr2:uid="{00000000-000D-0000-FFFF-FFFF00000000}"/>
  </bookViews>
  <sheets>
    <sheet name="Measurements" sheetId="1" state="hidden" r:id="rId1"/>
    <sheet name="Summary" sheetId="4" r:id="rId2"/>
    <sheet name="Priority 1 (Boundary wall)" sheetId="8" r:id="rId3"/>
  </sheets>
  <definedNames>
    <definedName name="_xlnm.Print_Area" localSheetId="1">Summary!$A$1:$C$5</definedName>
    <definedName name="_xlnm.Print_Titles" localSheetId="2">'Priority 1 (Boundary wall)'!$1:$6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8" l="1"/>
  <c r="C4" i="4" s="1"/>
  <c r="C5" i="4" s="1"/>
  <c r="F133" i="1"/>
  <c r="I133" i="1" s="1"/>
  <c r="I134" i="1" s="1"/>
  <c r="I78" i="1"/>
  <c r="I77" i="1"/>
  <c r="F63" i="1"/>
  <c r="I63" i="1" s="1"/>
  <c r="F62" i="1"/>
  <c r="I62" i="1" s="1"/>
  <c r="F61" i="1"/>
  <c r="I61" i="1"/>
  <c r="F60" i="1"/>
  <c r="I60" i="1" s="1"/>
  <c r="F59" i="1"/>
  <c r="I59" i="1"/>
  <c r="F58" i="1"/>
  <c r="F57" i="1"/>
  <c r="I57" i="1"/>
  <c r="F56" i="1"/>
  <c r="I56" i="1" s="1"/>
  <c r="F55" i="1"/>
  <c r="I55" i="1" s="1"/>
  <c r="F54" i="1"/>
  <c r="I54" i="1"/>
  <c r="I79" i="1"/>
  <c r="I76" i="1"/>
  <c r="I75" i="1"/>
  <c r="I74" i="1"/>
  <c r="I73" i="1"/>
  <c r="I72" i="1"/>
  <c r="I71" i="1"/>
  <c r="I70" i="1"/>
  <c r="I69" i="1"/>
  <c r="I68" i="1"/>
  <c r="I67" i="1"/>
  <c r="I66" i="1"/>
  <c r="I80" i="1" s="1"/>
  <c r="I65" i="1"/>
  <c r="I58" i="1"/>
  <c r="I51" i="1"/>
  <c r="I45" i="1"/>
  <c r="I44" i="1"/>
  <c r="I50" i="1"/>
  <c r="I49" i="1"/>
  <c r="I48" i="1"/>
  <c r="I47" i="1"/>
  <c r="I46" i="1"/>
  <c r="I43" i="1"/>
  <c r="I42" i="1"/>
  <c r="I41" i="1"/>
  <c r="I40" i="1"/>
  <c r="I52" i="1" s="1"/>
  <c r="I39" i="1"/>
  <c r="I130" i="1"/>
  <c r="I129" i="1"/>
  <c r="I126" i="1"/>
  <c r="I127" i="1"/>
  <c r="H24" i="1"/>
  <c r="I24" i="1"/>
  <c r="M18" i="1"/>
  <c r="I23" i="1"/>
  <c r="I22" i="1"/>
  <c r="I21" i="1"/>
  <c r="I20" i="1"/>
  <c r="F19" i="1"/>
  <c r="I19" i="1"/>
  <c r="F18" i="1"/>
  <c r="I18" i="1"/>
  <c r="I25" i="1" s="1"/>
  <c r="I17" i="1"/>
  <c r="I131" i="1"/>
  <c r="F120" i="1"/>
  <c r="I120" i="1" s="1"/>
  <c r="I121" i="1" s="1"/>
  <c r="F123" i="1"/>
  <c r="I123" i="1" s="1"/>
  <c r="I124" i="1" s="1"/>
  <c r="F117" i="1"/>
  <c r="I117" i="1"/>
  <c r="I108" i="1"/>
  <c r="I111" i="1" s="1"/>
  <c r="I109" i="1"/>
  <c r="I110" i="1"/>
  <c r="I107" i="1"/>
  <c r="F116" i="1"/>
  <c r="I116" i="1"/>
  <c r="F115" i="1"/>
  <c r="I115" i="1"/>
  <c r="F114" i="1"/>
  <c r="I114" i="1"/>
  <c r="I118" i="1" s="1"/>
  <c r="F113" i="1"/>
  <c r="I113" i="1"/>
  <c r="F104" i="1"/>
  <c r="I104" i="1"/>
  <c r="I92" i="1"/>
  <c r="I93" i="1"/>
  <c r="I94" i="1"/>
  <c r="I95" i="1"/>
  <c r="I96" i="1"/>
  <c r="I97" i="1"/>
  <c r="I98" i="1"/>
  <c r="I99" i="1"/>
  <c r="I100" i="1"/>
  <c r="I101" i="1"/>
  <c r="I91" i="1"/>
  <c r="I86" i="1"/>
  <c r="I89" i="1" s="1"/>
  <c r="I87" i="1"/>
  <c r="I88" i="1"/>
  <c r="I85" i="1"/>
  <c r="I82" i="1"/>
  <c r="I28" i="1"/>
  <c r="I29" i="1"/>
  <c r="I32" i="1"/>
  <c r="I33" i="1"/>
  <c r="I34" i="1"/>
  <c r="I35" i="1"/>
  <c r="I37" i="1"/>
  <c r="F36" i="1"/>
  <c r="I36" i="1" s="1"/>
  <c r="F31" i="1"/>
  <c r="I31" i="1"/>
  <c r="F30" i="1"/>
  <c r="I30" i="1" s="1"/>
  <c r="F27" i="1"/>
  <c r="I27" i="1" s="1"/>
  <c r="I38" i="1" s="1"/>
  <c r="I13" i="1"/>
  <c r="I9" i="1"/>
  <c r="I10" i="1"/>
  <c r="I11" i="1"/>
  <c r="I12" i="1"/>
  <c r="I6" i="1"/>
  <c r="F8" i="1"/>
  <c r="I8" i="1" s="1"/>
  <c r="F7" i="1"/>
  <c r="I7" i="1" s="1"/>
  <c r="I14" i="1" s="1"/>
  <c r="I102" i="1"/>
  <c r="I105" i="1"/>
  <c r="I83" i="1"/>
  <c r="I4" i="1"/>
  <c r="I64" i="1" l="1"/>
</calcChain>
</file>

<file path=xl/sharedStrings.xml><?xml version="1.0" encoding="utf-8"?>
<sst xmlns="http://schemas.openxmlformats.org/spreadsheetml/2006/main" count="304" uniqueCount="117">
  <si>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</si>
  <si>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</si>
  <si>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</si>
  <si>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</si>
  <si>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</si>
  <si>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</si>
  <si>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</si>
  <si>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</si>
  <si>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</si>
  <si>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</si>
  <si>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</si>
  <si>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</si>
  <si>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</si>
  <si>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</si>
  <si>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</si>
  <si>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</si>
  <si>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</si>
  <si>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</si>
  <si>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</si>
  <si>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</si>
  <si>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</si>
  <si>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</si>
  <si>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</si>
  <si>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</si>
  <si>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</si>
  <si>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</si>
  <si>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</si>
  <si>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</si>
  <si>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</si>
  <si>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</si>
  <si>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</si>
  <si>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</si>
  <si>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</si>
  <si>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</si>
  <si>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</si>
  <si>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</si>
  <si>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</si>
  <si>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</si>
  <si>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</si>
  <si>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</si>
  <si>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</si>
  <si>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</si>
  <si>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</si>
  <si>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</si>
  <si>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</si>
  <si>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</si>
  <si>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</si>
  <si>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</si>
  <si>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</si>
  <si>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</si>
  <si>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</si>
  <si>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</si>
  <si>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</si>
  <si>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</si>
  <si>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</si>
  <si>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</si>
  <si>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</si>
  <si>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</si>
  <si>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</si>
  <si>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</si>
  <si>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</si>
  <si>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</si>
  <si>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 xml:space="preserve">Quantity </t>
  </si>
  <si>
    <t>Unit price (AFN)</t>
  </si>
  <si>
    <t>Total cost (AFN)</t>
  </si>
  <si>
    <t>Remark</t>
  </si>
  <si>
    <t>A1</t>
  </si>
  <si>
    <t>Sqm</t>
  </si>
  <si>
    <t>A2</t>
  </si>
  <si>
    <t>A3</t>
  </si>
  <si>
    <t>A4</t>
  </si>
  <si>
    <t>A5</t>
  </si>
  <si>
    <t>A6</t>
  </si>
  <si>
    <t>A7</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</si>
  <si>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</si>
  <si>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</si>
  <si>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</si>
  <si>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</si>
  <si>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</si>
  <si>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</si>
  <si>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</si>
  <si>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</si>
  <si>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</si>
  <si>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</si>
  <si>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</si>
  <si>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</si>
  <si>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</si>
  <si>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Lm</t>
  </si>
  <si>
    <t>Skirt Wall</t>
  </si>
  <si>
    <t>CUM</t>
  </si>
  <si>
    <t>A. Civil Works:</t>
  </si>
  <si>
    <t>Items (Bill)</t>
  </si>
  <si>
    <t>Cost (AFN)</t>
  </si>
  <si>
    <t>`</t>
  </si>
  <si>
    <t xml:space="preserve">Grand total amount in AFN </t>
  </si>
  <si>
    <t>S.N</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</si>
  <si>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</si>
  <si>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Renovation of ( Zar Kamar Girls Secondary School )</t>
  </si>
  <si>
    <r>
      <rPr>
        <b/>
        <u/>
        <sz val="12"/>
        <rFont val="Calibri Light"/>
        <family val="2"/>
        <scheme val="major"/>
      </rPr>
      <t>Excavation of foundation in Grade 3 land.</t>
    </r>
    <r>
      <rPr>
        <sz val="12"/>
        <rFont val="Calibri Light"/>
        <family val="2"/>
        <scheme val="major"/>
      </rPr>
      <t xml:space="preserve">
Prepare all materials, equipment, and manpower for excavation of foundation in Grade 3 land.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</si>
  <si>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10 cm PCC (1:2:4) under the foundation.</t>
    </r>
    <r>
      <rPr>
        <sz val="12"/>
        <rFont val="Calibri Light"/>
        <family val="2"/>
        <scheme val="major"/>
      </rPr>
      <t xml:space="preserve">
Prepare all materials, equipment, and manpower for supply and installation of 10 cm PCC (1:2:4) under the foundation. with all related activities to complete the job as per drawing and instruction of the in-charge engineer all waste materials and debris are to be transported to the approved damp site. All tasks for this item are to be under full approval in charge engineer</t>
    </r>
  </si>
  <si>
    <r>
      <rPr>
        <b/>
        <u/>
        <sz val="12"/>
        <rFont val="Calibri Light"/>
        <family val="2"/>
        <scheme val="major"/>
      </rPr>
      <t>Construction of stone masonry of foundation with 1:6 mortar with high quality granite stone.</t>
    </r>
    <r>
      <rPr>
        <sz val="12"/>
        <rFont val="Calibri Light"/>
        <family val="2"/>
        <scheme val="major"/>
      </rPr>
      <t xml:space="preserve">
Prepare all materials, equipment, and manpower for construction of stone masonry of foundation with 1:6 mortar with high quality granite stone walls with all related activities to complete the job as per drawing and instruction of the in-charge engineer all waste materials and debris are to be transported to the approved damp site. All tasks for this item are to be under full approval in charge engineer</t>
    </r>
  </si>
  <si>
    <r>
      <rPr>
        <b/>
        <u/>
        <sz val="12"/>
        <rFont val="Calibri Light"/>
        <family val="2"/>
        <scheme val="major"/>
      </rPr>
      <t xml:space="preserve">Construction of supper stone masonry (Kursy) with 1:6 mortar with high quality granite stone. </t>
    </r>
    <r>
      <rPr>
        <sz val="12"/>
        <rFont val="Calibri Light"/>
        <family val="2"/>
        <scheme val="major"/>
      </rPr>
      <t xml:space="preserve">
Prepare all materials, equipment, and manpower for construction of supper stone masonry (Kursy) with 1:6 mortar with high quality granite stone.  with all related activities to complete the job as per drawing and instruction of the in-charge engineer all waste materials and debris are to be transported to the approved damp site. All tasks for this item are to be under full approval in charge engineer</t>
    </r>
  </si>
  <si>
    <r>
      <rPr>
        <b/>
        <u/>
        <sz val="12"/>
        <rFont val="Calibri Light"/>
        <family val="2"/>
        <scheme val="major"/>
      </rPr>
      <t>Construction of supper stone masonry wall with 1:6 mortar with high quality granit stone.</t>
    </r>
    <r>
      <rPr>
        <sz val="12"/>
        <rFont val="Calibri Light"/>
        <family val="2"/>
        <scheme val="major"/>
      </rPr>
      <t xml:space="preserve">
Prepare all materials, equipment, and manpower for construction of supper stone masonry wall with 1:6 mortar with high quality granit stone with all related activities to complete the job as per drawing and instruction of the in-charge engineer all waste materials and debris are to be transported to the approved damp site. All tasks for this item are to be under full approval in charge engineer</t>
    </r>
  </si>
  <si>
    <r>
      <rPr>
        <b/>
        <u/>
        <sz val="12"/>
        <rFont val="Calibri Light"/>
        <family val="2"/>
        <scheme val="major"/>
      </rPr>
      <t>Supply and concreteing of PCC (1:2:4) on the top of stone masonry wall.</t>
    </r>
    <r>
      <rPr>
        <sz val="12"/>
        <rFont val="Calibri Light"/>
        <family val="2"/>
        <scheme val="major"/>
      </rPr>
      <t xml:space="preserve">
Prepare all materials, equipment, and manpower for supply and concreteing of PCC (1:2:4) on the top of stone masonry wall with all related activities to complete the job as per drawing and instruction of the in-charge engineer all waste materials and debris are to be transported to the approved damp site. All tasks for this item are to be under full approval in charge engineer</t>
    </r>
  </si>
  <si>
    <r>
      <rPr>
        <b/>
        <u/>
        <sz val="12"/>
        <rFont val="Calibri Light"/>
        <family val="2"/>
        <scheme val="major"/>
      </rPr>
      <t>Supply and pointing (1:3) mortar of stone masonry wall surface.</t>
    </r>
    <r>
      <rPr>
        <sz val="12"/>
        <rFont val="Calibri Light"/>
        <family val="2"/>
        <scheme val="major"/>
      </rPr>
      <t xml:space="preserve">
Prepare all materials, equipment, and manpower for supply and pointing (1:3) mortar of stone masonry wall surface with all related activities to complete the job as per drawing and instruction of the in-charge engineer all waste materials and debris are to be transported to the approved damp site. All tasks for this item are to be under full approval in charge engineer</t>
    </r>
  </si>
  <si>
    <t>Total A. Construction of BW Cost</t>
  </si>
  <si>
    <t>A8</t>
  </si>
  <si>
    <r>
      <rPr>
        <b/>
        <u/>
        <sz val="12"/>
        <rFont val="Calibri Light"/>
        <family val="2"/>
        <scheme val="major"/>
      </rPr>
      <t>Supply and installation of main doors for the boundary wall</t>
    </r>
    <r>
      <rPr>
        <sz val="12"/>
        <rFont val="Calibri Light"/>
        <family val="2"/>
        <scheme val="major"/>
      </rPr>
      <t xml:space="preserve">
Prepare all materials, equipment, and manpower for the supply and installation of main doors for the boundary wall with all related activities to complete the job as per drawing and instruction of the in-charge engineer All tasks for this item are to be under full approval of in charge engineer </t>
    </r>
  </si>
  <si>
    <t>A9</t>
  </si>
  <si>
    <r>
      <rPr>
        <b/>
        <u/>
        <sz val="12"/>
        <rFont val="Calibri Light"/>
        <family val="2"/>
        <scheme val="major"/>
      </rPr>
      <t xml:space="preserve">3 coats oil paining of main doors of the boundary wall
</t>
    </r>
    <r>
      <rPr>
        <sz val="12"/>
        <rFont val="Calibri Light"/>
        <family val="2"/>
        <scheme val="major"/>
      </rPr>
      <t xml:space="preserve">Prepare all materials, equipment, and manpower for the 3 coats oil paining of main doors of the boundary wall with all related activities to complete the job as per drawing and instruction of the in-charge engineer All tasks for this item are to be under full approval of in charge engineer </t>
    </r>
  </si>
  <si>
    <r>
      <rPr>
        <b/>
        <u/>
        <sz val="12"/>
        <rFont val="Calibri Light"/>
        <family val="2"/>
        <scheme val="major"/>
      </rPr>
      <t>Site Preparation for construction of boundary wall</t>
    </r>
    <r>
      <rPr>
        <sz val="12"/>
        <rFont val="Calibri Light"/>
        <family val="2"/>
        <scheme val="major"/>
      </rPr>
      <t xml:space="preserve">
Prepare all materials, equipment, and manpower for Site Preparation for construction of boundary wall with all related activities to complete the job as per drawing and instruction of the in-charge engineer all waste materials and debris are to be transported to the approved damp site. All tasks for this item are to be under the full approval of the charge engineer</t>
    </r>
  </si>
  <si>
    <t>Job</t>
  </si>
  <si>
    <t>Renovation of ( Shaikha Girls Secondary School )</t>
  </si>
  <si>
    <t>A. Bill of Quantity of Boundary Wall Construction of Shaikha Girls Secondary School</t>
  </si>
  <si>
    <t>Total Cost of  218.56m stone masonry wall</t>
  </si>
  <si>
    <t>A10</t>
  </si>
  <si>
    <t>The total elngth of the wall is 218.56m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</si>
</sst>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4"/>
      <color theme="1"/>
      <name val="Times New Roman"/>
      <family val="1"/>
    </font>
    <font>
      <b/>
      <sz val="16"/>
      <color theme="1"/>
      <name val="Calibri Light"/>
      <family val="2"/>
      <scheme val="maj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9"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61">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1" fontId="11" fillId="0" borderId="5" xfId="0" applyNumberFormat="1" applyFont="1" applyBorder="1" applyAlignment="1">
      <alignment horizontal="center" vertical="center" shrinkToFit="1"/>
    </xf>
    <xf numFmtId="0" fontId="7" fillId="0" borderId="1" xfId="0" applyFont="1" applyBorder="1" applyAlignment="1">
      <alignment horizontal="left" vertical="top" wrapText="1"/>
    </xf>
    <xf numFmtId="0" fontId="13" fillId="0" borderId="1" xfId="0" applyFont="1" applyBorder="1" applyAlignment="1">
      <alignment horizontal="center" vertical="center" wrapText="1"/>
    </xf>
    <xf numFmtId="2" fontId="14" fillId="0" borderId="1" xfId="0" applyNumberFormat="1" applyFont="1" applyBorder="1" applyAlignment="1">
      <alignment horizontal="center" vertical="center" shrinkToFit="1"/>
    </xf>
    <xf numFmtId="2" fontId="14" fillId="0" borderId="1" xfId="0" applyNumberFormat="1" applyFont="1" applyBorder="1" applyAlignment="1">
      <alignment horizontal="center" vertical="center" wrapText="1"/>
    </xf>
    <xf numFmtId="0" fontId="13" fillId="0" borderId="6" xfId="0" applyFont="1" applyBorder="1" applyAlignment="1">
      <alignment horizontal="left" vertical="center" wrapText="1"/>
    </xf>
    <xf numFmtId="0" fontId="11" fillId="0" borderId="0" xfId="0" applyFont="1" applyAlignment="1">
      <alignment horizontal="center" vertical="center"/>
    </xf>
    <xf numFmtId="0" fontId="6" fillId="0" borderId="0" xfId="0" applyFont="1" applyAlignment="1">
      <alignment horizontal="center" vertical="center"/>
    </xf>
    <xf numFmtId="2" fontId="6" fillId="0" borderId="0" xfId="0" applyNumberFormat="1" applyFont="1" applyAlignment="1">
      <alignment horizontal="center" vertical="center"/>
    </xf>
    <xf numFmtId="0" fontId="6" fillId="0" borderId="0" xfId="0" applyFont="1" applyAlignment="1">
      <alignment horizontal="left" vertical="center"/>
    </xf>
    <xf numFmtId="0" fontId="7" fillId="4" borderId="1" xfId="0" applyFont="1" applyFill="1" applyBorder="1" applyAlignment="1">
      <alignment horizontal="left" vertical="top" wrapText="1"/>
    </xf>
    <xf numFmtId="0" fontId="0" fillId="0" borderId="5" xfId="0" applyBorder="1" applyAlignment="1">
      <alignment horizontal="center" vertical="center"/>
    </xf>
    <xf numFmtId="0" fontId="0" fillId="0" borderId="1" xfId="0" applyBorder="1" applyAlignment="1">
      <alignment horizontal="left" vertical="center" wrapText="1"/>
    </xf>
    <xf numFmtId="4" fontId="0" fillId="0" borderId="6" xfId="0" applyNumberFormat="1" applyBorder="1" applyAlignment="1">
      <alignment horizontal="center"/>
    </xf>
    <xf numFmtId="0" fontId="15" fillId="5" borderId="10" xfId="0" applyFont="1" applyFill="1" applyBorder="1" applyAlignment="1">
      <alignment vertical="center"/>
    </xf>
    <xf numFmtId="0" fontId="15" fillId="5" borderId="4" xfId="0" applyFont="1" applyFill="1" applyBorder="1" applyAlignment="1">
      <alignment horizontal="center" vertical="center" wrapText="1"/>
    </xf>
    <xf numFmtId="4" fontId="15" fillId="5" borderId="11" xfId="0" applyNumberFormat="1" applyFont="1" applyFill="1" applyBorder="1" applyAlignment="1">
      <alignment horizontal="center" vertical="center"/>
    </xf>
    <xf numFmtId="4" fontId="0" fillId="0" borderId="0" xfId="0" applyNumberFormat="1"/>
    <xf numFmtId="0" fontId="15" fillId="4" borderId="5" xfId="0" applyFont="1" applyFill="1" applyBorder="1" applyAlignment="1">
      <alignment horizontal="center" vertical="center"/>
    </xf>
    <xf numFmtId="0" fontId="15" fillId="4" borderId="1" xfId="0" applyFont="1" applyFill="1" applyBorder="1" applyAlignment="1">
      <alignment horizontal="center" vertical="center" wrapText="1"/>
    </xf>
    <xf numFmtId="0" fontId="15" fillId="4" borderId="6" xfId="0" applyFont="1" applyFill="1" applyBorder="1" applyAlignment="1">
      <alignment horizontal="center" vertical="center"/>
    </xf>
    <xf numFmtId="0" fontId="13" fillId="0" borderId="1" xfId="0" applyFont="1" applyBorder="1" applyAlignment="1">
      <alignment horizontal="left" vertical="center" wrapText="1"/>
    </xf>
    <xf numFmtId="2" fontId="14" fillId="6"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1" xfId="0" applyFont="1" applyBorder="1" applyAlignment="1">
      <alignment horizontal="center"/>
    </xf>
    <xf numFmtId="1" fontId="11" fillId="6" borderId="1" xfId="0" applyNumberFormat="1" applyFont="1" applyFill="1" applyBorder="1" applyAlignment="1">
      <alignment horizontal="center" vertical="center" shrinkToFit="1"/>
    </xf>
    <xf numFmtId="0" fontId="16" fillId="4"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7" fillId="4" borderId="5" xfId="0" applyFont="1" applyFill="1" applyBorder="1" applyAlignment="1">
      <alignment horizontal="center" vertical="center" wrapText="1"/>
    </xf>
    <xf numFmtId="0" fontId="10" fillId="4" borderId="1" xfId="0" applyFont="1" applyFill="1" applyBorder="1" applyAlignment="1">
      <alignment horizontal="center" vertical="top" wrapText="1"/>
    </xf>
    <xf numFmtId="0" fontId="10" fillId="4" borderId="1"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81640625" bestFit="1" customWidth="1"/>
    <col min="2" max="2" width="26.26953125" bestFit="1" customWidth="1"/>
    <col min="3" max="3" width="23.81640625" bestFit="1" customWidth="1"/>
    <col min="10" max="10" width="9.72656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43" t="s">
        <v>7</v>
      </c>
      <c r="B4" s="43"/>
      <c r="C4" s="43"/>
      <c r="D4" s="43"/>
      <c r="E4" s="43"/>
      <c r="F4" s="43"/>
      <c r="G4" s="43"/>
      <c r="H4" s="43"/>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43" t="s">
        <v>7</v>
      </c>
      <c r="B14" s="43"/>
      <c r="C14" s="43"/>
      <c r="D14" s="43"/>
      <c r="E14" s="43"/>
      <c r="F14" s="43"/>
      <c r="G14" s="43"/>
      <c r="H14" s="43"/>
      <c r="I14" s="16">
        <f>SUM(I6:I13)</f>
        <v>262.02800000000002</v>
      </c>
      <c r="J14" s="17"/>
    </row>
    <row r="15" spans="1:10" x14ac:dyDescent="0.35">
      <c r="A15" s="15"/>
      <c r="B15" s="15"/>
      <c r="C15" s="15"/>
      <c r="D15" s="15"/>
      <c r="E15" s="15"/>
      <c r="F15" s="15"/>
      <c r="G15" s="15"/>
      <c r="H15" s="15"/>
      <c r="I15" s="16"/>
      <c r="J15" s="17"/>
    </row>
    <row r="16" spans="1:10" x14ac:dyDescent="0.35">
      <c r="A16" s="4">
        <v>2</v>
      </c>
      <c r="B16" s="5" t="s">
        <v>74</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43" t="s">
        <v>7</v>
      </c>
      <c r="B25" s="43"/>
      <c r="C25" s="43"/>
      <c r="D25" s="43"/>
      <c r="E25" s="43"/>
      <c r="F25" s="43"/>
      <c r="G25" s="43"/>
      <c r="H25" s="43"/>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43" t="s">
        <v>7</v>
      </c>
      <c r="B38" s="43"/>
      <c r="C38" s="43"/>
      <c r="D38" s="43"/>
      <c r="E38" s="43"/>
      <c r="F38" s="43"/>
      <c r="G38" s="43"/>
      <c r="H38" s="43"/>
      <c r="I38" s="16">
        <f>SUM(I27:I37)</f>
        <v>79.3245</v>
      </c>
      <c r="J38" s="17"/>
    </row>
    <row r="39" spans="1:10" ht="16.5" x14ac:dyDescent="0.35">
      <c r="A39" s="10"/>
      <c r="B39" s="11" t="s">
        <v>81</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80</v>
      </c>
      <c r="D44" s="12" t="s">
        <v>21</v>
      </c>
      <c r="E44" s="10">
        <v>1</v>
      </c>
      <c r="F44" s="10">
        <v>3</v>
      </c>
      <c r="G44" s="10">
        <v>2</v>
      </c>
      <c r="H44" s="10"/>
      <c r="I44" s="10">
        <f t="shared" si="3"/>
        <v>6</v>
      </c>
      <c r="J44" s="10"/>
    </row>
    <row r="45" spans="1:10" ht="16.5" x14ac:dyDescent="0.35">
      <c r="A45" s="10"/>
      <c r="B45" s="11"/>
      <c r="C45" s="12" t="s">
        <v>79</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82</v>
      </c>
      <c r="D51" s="12" t="s">
        <v>21</v>
      </c>
      <c r="E51" s="10">
        <v>1</v>
      </c>
      <c r="F51" s="10">
        <v>3</v>
      </c>
      <c r="G51" s="10">
        <v>1.5</v>
      </c>
      <c r="H51" s="10"/>
      <c r="I51" s="10">
        <f t="shared" si="3"/>
        <v>4.5</v>
      </c>
      <c r="J51" s="10"/>
    </row>
    <row r="52" spans="1:10" x14ac:dyDescent="0.35">
      <c r="A52" s="43" t="s">
        <v>7</v>
      </c>
      <c r="B52" s="43"/>
      <c r="C52" s="43"/>
      <c r="D52" s="43"/>
      <c r="E52" s="43"/>
      <c r="F52" s="43"/>
      <c r="G52" s="43"/>
      <c r="H52" s="43"/>
      <c r="I52" s="16">
        <f>SUM(I39:I51)</f>
        <v>75.95</v>
      </c>
      <c r="J52" s="17"/>
    </row>
    <row r="53" spans="1:10" x14ac:dyDescent="0.35">
      <c r="A53" s="4">
        <v>3</v>
      </c>
      <c r="B53" s="5" t="s">
        <v>83</v>
      </c>
      <c r="C53" s="6"/>
      <c r="D53" s="6"/>
      <c r="E53" s="7"/>
      <c r="F53" s="6"/>
      <c r="G53" s="6"/>
      <c r="H53" s="6"/>
      <c r="I53" s="8"/>
      <c r="J53" s="9"/>
    </row>
    <row r="54" spans="1:10" ht="16.5" x14ac:dyDescent="0.35">
      <c r="A54" s="10"/>
      <c r="B54" s="11" t="s">
        <v>84</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43" t="s">
        <v>7</v>
      </c>
      <c r="B64" s="43"/>
      <c r="C64" s="43"/>
      <c r="D64" s="43"/>
      <c r="E64" s="43"/>
      <c r="F64" s="43"/>
      <c r="G64" s="43"/>
      <c r="H64" s="43"/>
      <c r="I64" s="16">
        <f>SUM(I54:I63)</f>
        <v>425.7</v>
      </c>
      <c r="J64" s="17"/>
    </row>
    <row r="65" spans="1:10" ht="16.5" x14ac:dyDescent="0.35">
      <c r="A65" s="10"/>
      <c r="B65" s="11" t="s">
        <v>85</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82</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86</v>
      </c>
      <c r="D70" s="12" t="s">
        <v>21</v>
      </c>
      <c r="E70" s="10">
        <v>1</v>
      </c>
      <c r="F70" s="10">
        <v>3.45</v>
      </c>
      <c r="G70" s="10">
        <v>3.37</v>
      </c>
      <c r="H70" s="10"/>
      <c r="I70" s="10">
        <f t="shared" si="6"/>
        <v>11.626500000000002</v>
      </c>
      <c r="J70" s="10"/>
    </row>
    <row r="71" spans="1:10" ht="16.5" x14ac:dyDescent="0.35">
      <c r="A71" s="10"/>
      <c r="B71" s="11"/>
      <c r="C71" s="12" t="s">
        <v>79</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80</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43" t="s">
        <v>7</v>
      </c>
      <c r="B80" s="43"/>
      <c r="C80" s="43"/>
      <c r="D80" s="43"/>
      <c r="E80" s="43"/>
      <c r="F80" s="43"/>
      <c r="G80" s="43"/>
      <c r="H80" s="43"/>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43" t="s">
        <v>7</v>
      </c>
      <c r="B83" s="43"/>
      <c r="C83" s="43"/>
      <c r="D83" s="43"/>
      <c r="E83" s="43"/>
      <c r="F83" s="43"/>
      <c r="G83" s="43"/>
      <c r="H83" s="43"/>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43" t="s">
        <v>7</v>
      </c>
      <c r="B89" s="43"/>
      <c r="C89" s="43"/>
      <c r="D89" s="43"/>
      <c r="E89" s="43"/>
      <c r="F89" s="43"/>
      <c r="G89" s="43"/>
      <c r="H89" s="43"/>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43" t="s">
        <v>7</v>
      </c>
      <c r="B102" s="43"/>
      <c r="C102" s="43"/>
      <c r="D102" s="43"/>
      <c r="E102" s="43"/>
      <c r="F102" s="43"/>
      <c r="G102" s="43"/>
      <c r="H102" s="43"/>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43" t="s">
        <v>7</v>
      </c>
      <c r="B105" s="43"/>
      <c r="C105" s="43"/>
      <c r="D105" s="43"/>
      <c r="E105" s="43"/>
      <c r="F105" s="43"/>
      <c r="G105" s="43"/>
      <c r="H105" s="43"/>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43" t="s">
        <v>7</v>
      </c>
      <c r="B111" s="43"/>
      <c r="C111" s="43"/>
      <c r="D111" s="43"/>
      <c r="E111" s="43"/>
      <c r="F111" s="43"/>
      <c r="G111" s="43"/>
      <c r="H111" s="43"/>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43" t="s">
        <v>7</v>
      </c>
      <c r="B118" s="43"/>
      <c r="C118" s="43"/>
      <c r="D118" s="43"/>
      <c r="E118" s="43"/>
      <c r="F118" s="43"/>
      <c r="G118" s="43"/>
      <c r="H118" s="43"/>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43" t="s">
        <v>7</v>
      </c>
      <c r="B121" s="43"/>
      <c r="C121" s="43"/>
      <c r="D121" s="43"/>
      <c r="E121" s="43"/>
      <c r="F121" s="43"/>
      <c r="G121" s="43"/>
      <c r="H121" s="43"/>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43" t="s">
        <v>7</v>
      </c>
      <c r="B124" s="43"/>
      <c r="C124" s="43"/>
      <c r="D124" s="43"/>
      <c r="E124" s="43"/>
      <c r="F124" s="43"/>
      <c r="G124" s="43"/>
      <c r="H124" s="43"/>
      <c r="I124" s="16">
        <f>SUM(I123)</f>
        <v>5.1749999999999998</v>
      </c>
      <c r="J124" s="17"/>
    </row>
    <row r="125" spans="1:10" x14ac:dyDescent="0.35">
      <c r="A125" s="4">
        <v>12</v>
      </c>
      <c r="B125" s="5" t="s">
        <v>75</v>
      </c>
      <c r="C125" s="6"/>
      <c r="D125" s="6"/>
      <c r="E125" s="7"/>
      <c r="F125" s="6"/>
      <c r="G125" s="6"/>
      <c r="H125" s="6"/>
      <c r="I125" s="8"/>
      <c r="J125" s="9"/>
    </row>
    <row r="126" spans="1:10" ht="16.5" x14ac:dyDescent="0.35">
      <c r="A126" s="10"/>
      <c r="B126" s="11" t="s">
        <v>76</v>
      </c>
      <c r="C126" s="12" t="s">
        <v>77</v>
      </c>
      <c r="D126" s="12" t="s">
        <v>21</v>
      </c>
      <c r="E126" s="10">
        <v>1</v>
      </c>
      <c r="F126" s="13">
        <v>101</v>
      </c>
      <c r="G126" s="14"/>
      <c r="H126" s="10">
        <v>0.5</v>
      </c>
      <c r="I126" s="10">
        <f>E126*F126*H126</f>
        <v>50.5</v>
      </c>
      <c r="J126" s="10"/>
    </row>
    <row r="127" spans="1:10" x14ac:dyDescent="0.35">
      <c r="A127" s="43" t="s">
        <v>7</v>
      </c>
      <c r="B127" s="43"/>
      <c r="C127" s="43"/>
      <c r="D127" s="43"/>
      <c r="E127" s="43"/>
      <c r="F127" s="43"/>
      <c r="G127" s="43"/>
      <c r="H127" s="43"/>
      <c r="I127" s="16">
        <f>SUM(I126)</f>
        <v>50.5</v>
      </c>
      <c r="J127" s="17"/>
    </row>
    <row r="128" spans="1:10" x14ac:dyDescent="0.35">
      <c r="A128" s="4">
        <v>12</v>
      </c>
      <c r="B128" s="5" t="s">
        <v>78</v>
      </c>
      <c r="C128" s="6"/>
      <c r="D128" s="6"/>
      <c r="E128" s="7"/>
      <c r="F128" s="6"/>
      <c r="G128" s="6"/>
      <c r="H128" s="6"/>
      <c r="I128" s="8"/>
      <c r="J128" s="9"/>
    </row>
    <row r="129" spans="1:10" ht="13.9" customHeight="1" x14ac:dyDescent="0.35">
      <c r="A129" s="10"/>
      <c r="B129" s="11" t="s">
        <v>43</v>
      </c>
      <c r="C129" s="12"/>
      <c r="D129" s="12" t="s">
        <v>21</v>
      </c>
      <c r="E129" s="10">
        <v>1</v>
      </c>
      <c r="F129" s="13">
        <v>3.8</v>
      </c>
      <c r="G129" s="14"/>
      <c r="H129" s="10">
        <v>2.5</v>
      </c>
      <c r="I129" s="10">
        <f>E129*F129*H129</f>
        <v>9.5</v>
      </c>
      <c r="J129" s="10"/>
    </row>
    <row r="130" spans="1:10" ht="13.9" customHeight="1" x14ac:dyDescent="0.35">
      <c r="A130" s="10"/>
      <c r="B130" s="11" t="s">
        <v>44</v>
      </c>
      <c r="C130" s="12"/>
      <c r="D130" s="12"/>
      <c r="E130" s="10">
        <v>2</v>
      </c>
      <c r="F130" s="13">
        <v>2</v>
      </c>
      <c r="G130" s="14"/>
      <c r="H130" s="10">
        <v>2.5</v>
      </c>
      <c r="I130" s="10">
        <f>E130*F130*H130</f>
        <v>10</v>
      </c>
      <c r="J130" s="10"/>
    </row>
    <row r="131" spans="1:10" x14ac:dyDescent="0.35">
      <c r="A131" s="43" t="s">
        <v>7</v>
      </c>
      <c r="B131" s="43"/>
      <c r="C131" s="43"/>
      <c r="D131" s="43"/>
      <c r="E131" s="43"/>
      <c r="F131" s="43"/>
      <c r="G131" s="43"/>
      <c r="H131" s="43"/>
      <c r="I131" s="16">
        <f>SUM(I129:I130)</f>
        <v>19.5</v>
      </c>
      <c r="J131" s="17"/>
    </row>
    <row r="132" spans="1:10" x14ac:dyDescent="0.35">
      <c r="A132" s="4">
        <v>12</v>
      </c>
      <c r="B132" s="5" t="s">
        <v>88</v>
      </c>
      <c r="C132" s="6"/>
      <c r="D132" s="6"/>
      <c r="E132" s="7"/>
      <c r="F132" s="6"/>
      <c r="G132" s="6"/>
      <c r="H132" s="6"/>
      <c r="I132" s="8"/>
      <c r="J132" s="9"/>
    </row>
    <row r="133" spans="1:10" x14ac:dyDescent="0.35">
      <c r="A133" s="10"/>
      <c r="B133" s="11" t="s">
        <v>76</v>
      </c>
      <c r="C133" s="12"/>
      <c r="D133" s="12" t="s">
        <v>87</v>
      </c>
      <c r="E133" s="10">
        <v>1</v>
      </c>
      <c r="F133" s="13">
        <f>160</f>
        <v>160</v>
      </c>
      <c r="G133" s="14"/>
      <c r="H133" s="10"/>
      <c r="I133" s="10">
        <f>E133*F133</f>
        <v>160</v>
      </c>
      <c r="J133" s="10"/>
    </row>
    <row r="134" spans="1:10" x14ac:dyDescent="0.35">
      <c r="A134" s="43" t="s">
        <v>7</v>
      </c>
      <c r="B134" s="43"/>
      <c r="C134" s="43"/>
      <c r="D134" s="43"/>
      <c r="E134" s="43"/>
      <c r="F134" s="43"/>
      <c r="G134" s="43"/>
      <c r="H134" s="43"/>
      <c r="I134" s="16">
        <f>SUM(I133)</f>
        <v>160</v>
      </c>
      <c r="J134" s="17"/>
    </row>
  </sheetData>
  <mergeCells count="18">
    <mergeCell ref="A4:H4"/>
    <mergeCell ref="A14:H14"/>
    <mergeCell ref="A38:H38"/>
    <mergeCell ref="A83:H83"/>
    <mergeCell ref="A89:H89"/>
    <mergeCell ref="A25:H25"/>
    <mergeCell ref="A134:H134"/>
    <mergeCell ref="A124:H124"/>
    <mergeCell ref="A102:H102"/>
    <mergeCell ref="A131:H131"/>
    <mergeCell ref="A52:H52"/>
    <mergeCell ref="A64:H64"/>
    <mergeCell ref="A80:H80"/>
    <mergeCell ref="A127:H127"/>
    <mergeCell ref="A105:H105"/>
    <mergeCell ref="A111:H111"/>
    <mergeCell ref="A118:H118"/>
    <mergeCell ref="A121:H121"/>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16"/>
  <sheetViews>
    <sheetView tabSelected="1" zoomScaleNormal="100" workbookViewId="0">
      <selection activeCell="B11" sqref="B11"/>
    </sheetView>
  </sheetViews>
  <sheetFormatPr defaultRowHeight="14.5" x14ac:dyDescent="0.35"/>
  <cols>
    <col min="1" max="1" width="6.26953125" customWidth="1"/>
    <col min="2" max="2" width="99.54296875" customWidth="1"/>
    <col min="3" max="3" width="34.54296875" customWidth="1"/>
  </cols>
  <sheetData>
    <row r="1" spans="1:3" s="18" customFormat="1" ht="29.25" customHeight="1" x14ac:dyDescent="0.35">
      <c r="A1" s="58" t="s">
        <v>97</v>
      </c>
      <c r="B1" s="59"/>
      <c r="C1" s="60"/>
    </row>
    <row r="2" spans="1:3" s="18" customFormat="1" ht="144.75" customHeight="1" x14ac:dyDescent="0.35">
      <c r="A2" s="48" t="s">
        <v>96</v>
      </c>
      <c r="B2" s="49"/>
      <c r="C2" s="50"/>
    </row>
    <row r="3" spans="1:3" ht="27.75" customHeight="1" x14ac:dyDescent="0.35">
      <c r="A3" s="37" t="s">
        <v>95</v>
      </c>
      <c r="B3" s="38" t="s">
        <v>91</v>
      </c>
      <c r="C3" s="39" t="s">
        <v>92</v>
      </c>
    </row>
    <row r="4" spans="1:3" ht="32" customHeight="1" x14ac:dyDescent="0.35">
      <c r="A4" s="30">
        <v>1</v>
      </c>
      <c r="B4" s="31" t="s">
        <v>105</v>
      </c>
      <c r="C4" s="32">
        <f>'Priority 1 (Boundary wall)'!F17</f>
        <v>0</v>
      </c>
    </row>
    <row r="5" spans="1:3" ht="33" customHeight="1" thickBot="1" x14ac:dyDescent="0.4">
      <c r="A5" s="33"/>
      <c r="B5" s="34" t="s">
        <v>94</v>
      </c>
      <c r="C5" s="35">
        <f>SUM(C4:C4)</f>
        <v>0</v>
      </c>
    </row>
    <row r="9" spans="1:3" x14ac:dyDescent="0.35">
      <c r="C9" s="36"/>
    </row>
    <row r="16" spans="1:3" x14ac:dyDescent="0.35">
      <c r="B16" t="s">
        <v>93</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8"/>
  <sheetViews>
    <sheetView view="pageBreakPreview" topLeftCell="A7" zoomScale="80" zoomScaleNormal="100" zoomScaleSheetLayoutView="80" workbookViewId="0">
      <selection activeCell="E7" sqref="E7:F16"/>
    </sheetView>
  </sheetViews>
  <sheetFormatPr defaultColWidth="8.81640625" defaultRowHeight="14.5" x14ac:dyDescent="0.35"/>
  <cols>
    <col min="1" max="1" width="5.1796875" style="25" customWidth="1"/>
    <col min="2" max="2" width="101.7265625" style="18" customWidth="1"/>
    <col min="3" max="3" width="8" style="26" customWidth="1"/>
    <col min="4" max="4" width="11.7265625" style="26" customWidth="1"/>
    <col min="5" max="5" width="15" style="26" customWidth="1"/>
    <col min="6" max="6" width="21.81640625" style="26" customWidth="1"/>
    <col min="7" max="7" width="25.7265625" style="28" customWidth="1"/>
    <col min="8" max="16384" width="8.81640625" style="18"/>
  </cols>
  <sheetData>
    <row r="1" spans="1:7" ht="29.25" customHeight="1" x14ac:dyDescent="0.35">
      <c r="A1" s="45" t="s">
        <v>112</v>
      </c>
      <c r="B1" s="46"/>
      <c r="C1" s="46"/>
      <c r="D1" s="46"/>
      <c r="E1" s="46"/>
      <c r="F1" s="46"/>
      <c r="G1" s="47"/>
    </row>
    <row r="2" spans="1:7" ht="111" customHeight="1" x14ac:dyDescent="0.35">
      <c r="A2" s="48" t="s">
        <v>61</v>
      </c>
      <c r="B2" s="49"/>
      <c r="C2" s="49"/>
      <c r="D2" s="49"/>
      <c r="E2" s="49"/>
      <c r="F2" s="49"/>
      <c r="G2" s="50"/>
    </row>
    <row r="3" spans="1:7" ht="48" customHeight="1" x14ac:dyDescent="0.35">
      <c r="A3" s="51" t="s">
        <v>113</v>
      </c>
      <c r="B3" s="52"/>
      <c r="C3" s="52"/>
      <c r="D3" s="52"/>
      <c r="E3" s="52"/>
      <c r="F3" s="52"/>
      <c r="G3" s="53"/>
    </row>
    <row r="4" spans="1:7" ht="17.25" customHeight="1" x14ac:dyDescent="0.35">
      <c r="A4" s="54">
        <v>9</v>
      </c>
      <c r="B4" s="55" t="s">
        <v>2</v>
      </c>
      <c r="C4" s="56" t="s">
        <v>3</v>
      </c>
      <c r="D4" s="56" t="s">
        <v>62</v>
      </c>
      <c r="E4" s="56" t="s">
        <v>63</v>
      </c>
      <c r="F4" s="56" t="s">
        <v>64</v>
      </c>
      <c r="G4" s="57" t="s">
        <v>65</v>
      </c>
    </row>
    <row r="5" spans="1:7" ht="6" customHeight="1" x14ac:dyDescent="0.35">
      <c r="A5" s="54"/>
      <c r="B5" s="55"/>
      <c r="C5" s="56"/>
      <c r="D5" s="56"/>
      <c r="E5" s="56"/>
      <c r="F5" s="56"/>
      <c r="G5" s="57"/>
    </row>
    <row r="6" spans="1:7" ht="16.5" customHeight="1" x14ac:dyDescent="0.35">
      <c r="A6" s="54"/>
      <c r="B6" s="29" t="s">
        <v>90</v>
      </c>
      <c r="C6" s="56"/>
      <c r="D6" s="56"/>
      <c r="E6" s="56"/>
      <c r="F6" s="56"/>
      <c r="G6" s="57"/>
    </row>
    <row r="7" spans="1:7" ht="94.5" customHeight="1" x14ac:dyDescent="0.35">
      <c r="A7" s="42" t="s">
        <v>66</v>
      </c>
      <c r="B7" s="20" t="s">
        <v>110</v>
      </c>
      <c r="C7" s="21" t="s">
        <v>111</v>
      </c>
      <c r="D7" s="22">
        <v>1</v>
      </c>
      <c r="E7" s="23"/>
      <c r="F7" s="23"/>
      <c r="G7" s="24"/>
    </row>
    <row r="8" spans="1:7" ht="83.25" customHeight="1" x14ac:dyDescent="0.35">
      <c r="A8" s="19" t="s">
        <v>68</v>
      </c>
      <c r="B8" s="20" t="s">
        <v>98</v>
      </c>
      <c r="C8" s="21" t="s">
        <v>89</v>
      </c>
      <c r="D8" s="22">
        <v>139.88</v>
      </c>
      <c r="E8" s="23"/>
      <c r="F8" s="23"/>
      <c r="G8" s="24" t="s">
        <v>116</v>
      </c>
    </row>
    <row r="9" spans="1:7" ht="90.75" customHeight="1" x14ac:dyDescent="0.35">
      <c r="A9" s="42" t="s">
        <v>69</v>
      </c>
      <c r="B9" s="20" t="s">
        <v>99</v>
      </c>
      <c r="C9" s="21" t="s">
        <v>89</v>
      </c>
      <c r="D9" s="22">
        <v>17.5</v>
      </c>
      <c r="E9" s="23"/>
      <c r="F9" s="23"/>
      <c r="G9" s="24"/>
    </row>
    <row r="10" spans="1:7" ht="86.25" customHeight="1" x14ac:dyDescent="0.35">
      <c r="A10" s="19" t="s">
        <v>70</v>
      </c>
      <c r="B10" s="20" t="s">
        <v>100</v>
      </c>
      <c r="C10" s="21" t="s">
        <v>89</v>
      </c>
      <c r="D10" s="22">
        <v>174.85</v>
      </c>
      <c r="E10" s="23"/>
      <c r="F10" s="23"/>
      <c r="G10" s="24"/>
    </row>
    <row r="11" spans="1:7" ht="86.25" customHeight="1" x14ac:dyDescent="0.35">
      <c r="A11" s="42" t="s">
        <v>71</v>
      </c>
      <c r="B11" s="20" t="s">
        <v>101</v>
      </c>
      <c r="C11" s="21" t="s">
        <v>89</v>
      </c>
      <c r="D11" s="22">
        <v>91.8</v>
      </c>
      <c r="E11" s="23"/>
      <c r="F11" s="23"/>
      <c r="G11" s="24"/>
    </row>
    <row r="12" spans="1:7" ht="103.5" customHeight="1" x14ac:dyDescent="0.35">
      <c r="A12" s="19" t="s">
        <v>72</v>
      </c>
      <c r="B12" s="20" t="s">
        <v>102</v>
      </c>
      <c r="C12" s="21" t="s">
        <v>89</v>
      </c>
      <c r="D12" s="22">
        <v>306</v>
      </c>
      <c r="E12" s="23"/>
      <c r="F12" s="23"/>
      <c r="G12" s="24"/>
    </row>
    <row r="13" spans="1:7" ht="66.75" customHeight="1" x14ac:dyDescent="0.35">
      <c r="A13" s="42" t="s">
        <v>73</v>
      </c>
      <c r="B13" s="20" t="s">
        <v>103</v>
      </c>
      <c r="C13" s="21" t="s">
        <v>89</v>
      </c>
      <c r="D13" s="22">
        <v>17.5</v>
      </c>
      <c r="E13" s="23"/>
      <c r="F13" s="23"/>
      <c r="G13" s="40"/>
    </row>
    <row r="14" spans="1:7" ht="103.5" customHeight="1" x14ac:dyDescent="0.35">
      <c r="A14" s="19" t="s">
        <v>106</v>
      </c>
      <c r="B14" s="20" t="s">
        <v>104</v>
      </c>
      <c r="C14" s="21" t="s">
        <v>67</v>
      </c>
      <c r="D14" s="22">
        <v>1180.2239999999999</v>
      </c>
      <c r="E14" s="23"/>
      <c r="F14" s="23"/>
      <c r="G14" s="40"/>
    </row>
    <row r="15" spans="1:7" ht="81.75" customHeight="1" x14ac:dyDescent="0.35">
      <c r="A15" s="42" t="s">
        <v>108</v>
      </c>
      <c r="B15" s="20" t="s">
        <v>107</v>
      </c>
      <c r="C15" s="21" t="s">
        <v>67</v>
      </c>
      <c r="D15" s="22">
        <v>10.5</v>
      </c>
      <c r="E15" s="23"/>
      <c r="F15" s="23"/>
      <c r="G15" s="40"/>
    </row>
    <row r="16" spans="1:7" ht="81.75" customHeight="1" x14ac:dyDescent="0.35">
      <c r="A16" s="19" t="s">
        <v>115</v>
      </c>
      <c r="B16" s="20" t="s">
        <v>109</v>
      </c>
      <c r="C16" s="21" t="s">
        <v>67</v>
      </c>
      <c r="D16" s="22">
        <v>10.5</v>
      </c>
      <c r="E16" s="23"/>
      <c r="F16" s="23"/>
      <c r="G16" s="40"/>
    </row>
    <row r="17" spans="1:7" ht="36" customHeight="1" x14ac:dyDescent="0.35">
      <c r="A17" s="44" t="s">
        <v>114</v>
      </c>
      <c r="B17" s="44"/>
      <c r="C17" s="44"/>
      <c r="D17" s="44"/>
      <c r="E17" s="44"/>
      <c r="F17" s="41">
        <f>SUM(F7:F16)</f>
        <v>0</v>
      </c>
      <c r="G17" s="40"/>
    </row>
    <row r="18" spans="1:7" x14ac:dyDescent="0.35">
      <c r="F18" s="27"/>
    </row>
  </sheetData>
  <mergeCells count="11">
    <mergeCell ref="A17:E17"/>
    <mergeCell ref="A1:G1"/>
    <mergeCell ref="A2:G2"/>
    <mergeCell ref="A3:G3"/>
    <mergeCell ref="A4:A6"/>
    <mergeCell ref="B4:B5"/>
    <mergeCell ref="C4:C6"/>
    <mergeCell ref="D4:D6"/>
    <mergeCell ref="E4:E6"/>
    <mergeCell ref="F4:F6"/>
    <mergeCell ref="G4:G6"/>
  </mergeCells>
  <pageMargins left="0.7" right="0.7" top="0.75" bottom="0.75" header="0.3" footer="0.3"/>
  <pageSetup scale="6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C5F2F3E4-4D88-4D34-B697-41BA59D0025A}"/>
</file>

<file path=customXml/itemProps2.xml><?xml version="1.0" encoding="utf-8"?>
<ds:datastoreItem xmlns:ds="http://schemas.openxmlformats.org/officeDocument/2006/customXml" ds:itemID="{BB5DF0C6-55FB-4CF7-B144-261E603CE27A}"/>
</file>

<file path=customXml/itemProps3.xml><?xml version="1.0" encoding="utf-8"?>
<ds:datastoreItem xmlns:ds="http://schemas.openxmlformats.org/officeDocument/2006/customXml" ds:itemID="{7A435DD0-2743-46CF-A9E0-18FE657088D7}"/>
</file>

<file path=customXml/itemProps4.xml><?xml version="1.0" encoding="utf-8"?>
<ds:datastoreItem xmlns:ds="http://schemas.openxmlformats.org/officeDocument/2006/customXml" ds:itemID="{0F8CCD90-49EA-4EDF-98CA-EEF5BB44EE7A}"/>
</file>

<file path=customXml/itemProps5.xml><?xml version="1.0" encoding="utf-8"?>
<ds:datastoreItem xmlns:ds="http://schemas.openxmlformats.org/officeDocument/2006/customXml" ds:itemID="{299202B1-B368-423C-B63B-2F692C0FB6E6}"/>
</file>

<file path=customXml/itemProps6.xml><?xml version="1.0" encoding="utf-8"?>
<ds:datastoreItem xmlns:ds="http://schemas.openxmlformats.org/officeDocument/2006/customXml" ds:itemID="{A40302ED-55AD-4464-9B53-65039CCC6C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Measurements</vt:lpstr>
      <vt:lpstr>Summary</vt:lpstr>
      <vt:lpstr>Priority 1 (Boundary wall)</vt:lpstr>
      <vt:lpstr>Summary!Print_Area</vt:lpstr>
      <vt:lpstr>'Priority 1 (Boundary wall)'!Print_Titles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2023-12-14T11:42:00Z</cp:lastPrinted>
  <dcterms:created xsi:type="dcterms:W3CDTF">2023-12-05T10:33:07Z</dcterms:created>
  <dcterms:modified xsi:type="dcterms:W3CDTF">2024-08-24T14:22:23Z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