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FCDO\Designed project\From Box\FRB-WASH-DAWAM projects Design Package (1)\New Water Supply\Dawlat Abad\Taheri Haji Saleh (New WS)\"/>
    </mc:Choice>
  </mc:AlternateContent>
  <xr:revisionPtr revIDLastSave="0" documentId="13_ncr:1_{6A504577-9696-4466-A6E6-65B4A4CE39BE}" xr6:coauthVersionLast="47" xr6:coauthVersionMax="47" xr10:uidLastSave="{00000000-0000-0000-0000-000000000000}"/>
  <bookViews>
    <workbookView xWindow="-108" yWindow="-108" windowWidth="23256" windowHeight="13896" xr2:uid="{C82F772C-17B0-406C-BCCA-D3DC741ACB1F}"/>
  </bookViews>
  <sheets>
    <sheet name="Taheri Haji Saleh BoQ for PR" sheetId="10" r:id="rId1"/>
  </sheets>
  <definedNames>
    <definedName name="_xlnm.Print_Area" localSheetId="0">'Taheri Haji Saleh BoQ for PR'!$A$1:$G$109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3" i="10" l="1"/>
  <c r="D42" i="10"/>
  <c r="F65" i="10" l="1"/>
  <c r="D70" i="10"/>
  <c r="D69" i="10"/>
  <c r="D68" i="10"/>
  <c r="D33" i="10"/>
  <c r="D29" i="10"/>
  <c r="D30" i="10"/>
  <c r="D54" i="10"/>
  <c r="D32" i="10" l="1"/>
  <c r="F100" i="10" l="1"/>
  <c r="F26" i="10"/>
  <c r="F47" i="10"/>
  <c r="F34" i="10"/>
  <c r="F57" i="10"/>
  <c r="F79" i="10"/>
  <c r="F102" i="10" l="1"/>
</calcChain>
</file>

<file path=xl/sharedStrings.xml><?xml version="1.0" encoding="utf-8"?>
<sst xmlns="http://schemas.openxmlformats.org/spreadsheetml/2006/main" count="280" uniqueCount="210">
  <si>
    <t>S/N</t>
  </si>
  <si>
    <t xml:space="preserve">Activity/Item/Description </t>
  </si>
  <si>
    <t>Unit</t>
  </si>
  <si>
    <t>Quantity</t>
  </si>
  <si>
    <t>Remarks</t>
  </si>
  <si>
    <t>A1</t>
  </si>
  <si>
    <t>A2</t>
  </si>
  <si>
    <t>A3</t>
  </si>
  <si>
    <t>A4</t>
  </si>
  <si>
    <t>A6</t>
  </si>
  <si>
    <t>A7</t>
  </si>
  <si>
    <t>A8</t>
  </si>
  <si>
    <t>A9</t>
  </si>
  <si>
    <t>A10</t>
  </si>
  <si>
    <t>M</t>
  </si>
  <si>
    <t>A11</t>
  </si>
  <si>
    <t>A12</t>
  </si>
  <si>
    <t>A13</t>
  </si>
  <si>
    <t>A14</t>
  </si>
  <si>
    <t>A15</t>
  </si>
  <si>
    <t>B</t>
  </si>
  <si>
    <t>B1</t>
  </si>
  <si>
    <t>B2</t>
  </si>
  <si>
    <t>B3</t>
  </si>
  <si>
    <t>B4</t>
  </si>
  <si>
    <t>B5</t>
  </si>
  <si>
    <t>L.s</t>
  </si>
  <si>
    <t>The stand post should be prperly selected in houe considering all Hyginic recomendaitons,  water management should be properly considered.</t>
  </si>
  <si>
    <t>C</t>
  </si>
  <si>
    <t>BoQ Well Boring and Development.</t>
  </si>
  <si>
    <t>C1</t>
  </si>
  <si>
    <t>C2</t>
  </si>
  <si>
    <t>C3</t>
  </si>
  <si>
    <t>C4</t>
  </si>
  <si>
    <t>C5</t>
  </si>
  <si>
    <t>C6</t>
  </si>
  <si>
    <t>C7</t>
  </si>
  <si>
    <t>D</t>
  </si>
  <si>
    <t>D1</t>
  </si>
  <si>
    <t>D2</t>
  </si>
  <si>
    <t>D3</t>
  </si>
  <si>
    <t>D4</t>
  </si>
  <si>
    <t>D5</t>
  </si>
  <si>
    <t>D6</t>
  </si>
  <si>
    <t>D7</t>
  </si>
  <si>
    <t>E</t>
  </si>
  <si>
    <t>BoQ for Pipe networks</t>
  </si>
  <si>
    <t>E1</t>
  </si>
  <si>
    <t>E2</t>
  </si>
  <si>
    <t>E3</t>
  </si>
  <si>
    <t>E4</t>
  </si>
  <si>
    <t>E5</t>
  </si>
  <si>
    <t>E6</t>
  </si>
  <si>
    <t>F</t>
  </si>
  <si>
    <t>BoQ for Solar Panels</t>
  </si>
  <si>
    <t>F1</t>
  </si>
  <si>
    <t>F2</t>
  </si>
  <si>
    <t>No</t>
  </si>
  <si>
    <t>F3</t>
  </si>
  <si>
    <t>set</t>
  </si>
  <si>
    <t>the Pump Model Depend to Redesign of the system.</t>
  </si>
  <si>
    <t>F4</t>
  </si>
  <si>
    <t>F5</t>
  </si>
  <si>
    <t>F6</t>
  </si>
  <si>
    <t>F7</t>
  </si>
  <si>
    <t>LS</t>
  </si>
  <si>
    <t>Set</t>
  </si>
  <si>
    <t>Frame</t>
  </si>
  <si>
    <t>C8</t>
  </si>
  <si>
    <t>C9</t>
  </si>
  <si>
    <t>C10</t>
  </si>
  <si>
    <t>Job</t>
  </si>
  <si>
    <t xml:space="preserve">The # of Solar depend to Redesign of Pump PV system </t>
  </si>
  <si>
    <t>A16</t>
  </si>
  <si>
    <t>A17</t>
  </si>
  <si>
    <t xml:space="preserve">the Extact Pipes Will be declared after well design </t>
  </si>
  <si>
    <t>Sub Total Cost of Stand Posts</t>
  </si>
  <si>
    <t>Sub Total cost of Pipe network</t>
  </si>
  <si>
    <t>Its Propsing depth, The actual depth will be depend to soil texture and geological strata.</t>
  </si>
  <si>
    <t>A5</t>
  </si>
  <si>
    <t>A18</t>
  </si>
  <si>
    <t>A19</t>
  </si>
  <si>
    <t>A20</t>
  </si>
  <si>
    <t>WORLD VISION INTERNATIONAL
DAWAM WASH Project
BoQ for Solar Powered Water Supply Project</t>
  </si>
  <si>
    <t>Sub-Total Cost for Well Construction</t>
  </si>
  <si>
    <t>Well drilling should be according to site condition and attached technical drawing and its specification, each geological formation and starta should be properly sampled in Well sample box and relevant technical sampling record book, depth determination should be with close consultation of WASH engineer, well cleaning shold be propely carried out, during pump test the relevant data should be properly recorded to assure well yield and future responding for community demands.</t>
  </si>
  <si>
    <t>BoQ of Boundary Fencing for PV-System</t>
  </si>
  <si>
    <t>A21</t>
  </si>
  <si>
    <t>Selection of pipe alignment should be with close consultation of World Vision Afghanistan Technical engineer and attached drawing, The HDPE pipe should be tested in labartory according to MRRD requirment and the report should be submitted and varified by technical enigneer.</t>
  </si>
  <si>
    <t>Unit Cost 
AFN</t>
  </si>
  <si>
    <t>Total Cost 
AFN</t>
  </si>
  <si>
    <t xml:space="preserve">Water Tank construciton should be according to attached drawing, Technical specifiation and Engineer recomendations, all concrete elements and other construciton process should be properly cured, the cosntruction materials (Sand, Gravel, Crushed Gravel, Portland Cement, Steel Bars and Pipe should be best quality and according to attached Specification).
</t>
  </si>
  <si>
    <t>BoQ for House connection StandPost./ Total # of Stand post 123</t>
  </si>
  <si>
    <t>A-(R.C.C Ground Water Tank+ Valve Box)</t>
  </si>
  <si>
    <t>Depend on soil texture and geological starta</t>
  </si>
  <si>
    <t xml:space="preserve">Sub Total for Ground Tank and Valve Box </t>
  </si>
  <si>
    <t>F8</t>
  </si>
  <si>
    <t>F9</t>
  </si>
  <si>
    <t>F10</t>
  </si>
  <si>
    <t>F11</t>
  </si>
  <si>
    <t>Attached is the solar system Design, The Solar pump PV system has designed based on technical survey, the actual design well be determined after boring well to show well discharge, dynamic water table, draw down and etc. the contractor will be paid based on actual works.
- Construction site Must be cleaned Properly after construction Work is completed.</t>
  </si>
  <si>
    <t xml:space="preserve">Sub-Total Cost for boundary Fencing Construction </t>
  </si>
  <si>
    <t xml:space="preserve">     Village/CDC: Taheri Haji Saleh                                                      District: Dawlat Abad                                                                  Province: Faryab                 </t>
  </si>
  <si>
    <t xml:space="preserve">BoQ for Gate Valve Box </t>
  </si>
  <si>
    <t>Sub Total Cost of Gate Valve Box</t>
  </si>
  <si>
    <t xml:space="preserve">Gate Valve Box construciton should be according to attached drawing, Technical specifiation and Engineer recomendations, all concrete elements and other construciton process should be properly cured, the cosntruction materials (Sand, Gravel, Crushed Gravel, Portland Cement, Steel Bars and Pipe should be best quality and according to attached Specification).
</t>
  </si>
  <si>
    <t>G</t>
  </si>
  <si>
    <t>G1</t>
  </si>
  <si>
    <t>G2</t>
  </si>
  <si>
    <t>G3</t>
  </si>
  <si>
    <t>G4</t>
  </si>
  <si>
    <t>G5</t>
  </si>
  <si>
    <t>G6</t>
  </si>
  <si>
    <t>G7</t>
  </si>
  <si>
    <t>G8</t>
  </si>
  <si>
    <t>G9</t>
  </si>
  <si>
    <t>G10</t>
  </si>
  <si>
    <t>G11</t>
  </si>
  <si>
    <t>G12</t>
  </si>
  <si>
    <t>G13</t>
  </si>
  <si>
    <t>G14</t>
  </si>
  <si>
    <t>G15</t>
  </si>
  <si>
    <t>G16</t>
  </si>
  <si>
    <t>G17</t>
  </si>
  <si>
    <t>G18</t>
  </si>
  <si>
    <t>Grand Total for All BoQ (A+B+C+D+E+F+G)</t>
  </si>
  <si>
    <t>Watt</t>
  </si>
  <si>
    <t>Signature:</t>
  </si>
  <si>
    <t>Date:</t>
  </si>
  <si>
    <t xml:space="preserve">Designation: WASH Engineer </t>
  </si>
  <si>
    <r>
      <rPr>
        <b/>
        <sz val="36"/>
        <rFont val="Calibri"/>
        <family val="2"/>
        <scheme val="minor"/>
      </rPr>
      <t xml:space="preserve">Site Preparation:
</t>
    </r>
    <r>
      <rPr>
        <sz val="36"/>
        <rFont val="Calibri"/>
        <family val="2"/>
        <scheme val="minor"/>
      </rPr>
      <t>Proposed Tank and Valve box  site preparation according to technical specification and engineering considerations.</t>
    </r>
  </si>
  <si>
    <r>
      <t>M</t>
    </r>
    <r>
      <rPr>
        <vertAlign val="superscript"/>
        <sz val="36"/>
        <rFont val="Times New Roman"/>
        <family val="1"/>
      </rPr>
      <t>2</t>
    </r>
  </si>
  <si>
    <r>
      <rPr>
        <b/>
        <sz val="36"/>
        <rFont val="Calibri"/>
        <family val="2"/>
        <scheme val="minor"/>
      </rPr>
      <t xml:space="preserve">Foundation Excavation:
</t>
    </r>
    <r>
      <rPr>
        <sz val="36"/>
        <rFont val="Calibri"/>
        <family val="2"/>
        <scheme val="minor"/>
      </rPr>
      <t xml:space="preserve"> Proposed water Tank and Valve box  foundation excavation, According to attached technical drawing, technical specification and engineering considerations.</t>
    </r>
  </si>
  <si>
    <r>
      <t>M</t>
    </r>
    <r>
      <rPr>
        <vertAlign val="superscript"/>
        <sz val="36"/>
        <rFont val="Times New Roman"/>
        <family val="1"/>
      </rPr>
      <t>3</t>
    </r>
  </si>
  <si>
    <r>
      <rPr>
        <b/>
        <sz val="36"/>
        <rFont val="Calibri"/>
        <family val="2"/>
        <scheme val="minor"/>
      </rPr>
      <t>Back Filling :</t>
    </r>
    <r>
      <rPr>
        <sz val="36"/>
        <rFont val="Calibri"/>
        <family val="2"/>
        <scheme val="minor"/>
      </rPr>
      <t xml:space="preserve">
Back filling by well-compacted materials (the compaction should be layer by layer according to Engineering technical considerations.  </t>
    </r>
  </si>
  <si>
    <r>
      <rPr>
        <b/>
        <sz val="36"/>
        <rFont val="Calibri"/>
        <family val="2"/>
        <scheme val="minor"/>
      </rPr>
      <t xml:space="preserve">P.C.C (Plain Cement Concrete), M(1:2:4):
</t>
    </r>
    <r>
      <rPr>
        <sz val="36"/>
        <rFont val="Calibri"/>
        <family val="2"/>
        <scheme val="minor"/>
      </rPr>
      <t>in Water tank and Valve box</t>
    </r>
    <r>
      <rPr>
        <b/>
        <sz val="36"/>
        <rFont val="Calibri"/>
        <family val="2"/>
        <scheme val="minor"/>
      </rPr>
      <t xml:space="preserve"> , </t>
    </r>
    <r>
      <rPr>
        <sz val="36"/>
        <rFont val="Calibri"/>
        <family val="2"/>
        <scheme val="minor"/>
      </rPr>
      <t>According to attached construction materials Specification with proper curing.</t>
    </r>
  </si>
  <si>
    <r>
      <rPr>
        <b/>
        <sz val="36"/>
        <rFont val="Calibri"/>
        <family val="2"/>
        <scheme val="minor"/>
      </rPr>
      <t xml:space="preserve">R.C.C (Reinforced Cement Concrete), M-(1:1.5:3):
</t>
    </r>
    <r>
      <rPr>
        <sz val="36"/>
        <rFont val="Calibri"/>
        <family val="2"/>
        <scheme val="minor"/>
      </rPr>
      <t>R.C.C work including Bar-bending and Form working, According to attached drawing, Specification and engineering consideration with proper Curing.</t>
    </r>
  </si>
  <si>
    <r>
      <rPr>
        <b/>
        <sz val="36"/>
        <rFont val="Calibri"/>
        <family val="2"/>
        <scheme val="minor"/>
      </rPr>
      <t>Water Stopper:</t>
    </r>
    <r>
      <rPr>
        <sz val="36"/>
        <rFont val="Calibri"/>
        <family val="2"/>
        <scheme val="minor"/>
      </rPr>
      <t xml:space="preserve">
Installation of Water Stopper according to drawing.</t>
    </r>
  </si>
  <si>
    <r>
      <rPr>
        <b/>
        <sz val="36"/>
        <rFont val="Calibri"/>
        <family val="2"/>
        <scheme val="minor"/>
      </rPr>
      <t>Plastering Work (Interior of Water Tank) M(1:3):</t>
    </r>
    <r>
      <rPr>
        <sz val="36"/>
        <rFont val="Calibri"/>
        <family val="2"/>
        <scheme val="minor"/>
      </rPr>
      <t xml:space="preserve">
The plaster should have water proof admixture (ISOMAT) products according to technical requirements, with proper curing.</t>
    </r>
  </si>
  <si>
    <r>
      <rPr>
        <b/>
        <sz val="36"/>
        <rFont val="Calibri"/>
        <family val="2"/>
        <scheme val="minor"/>
      </rPr>
      <t>Plastering Work (Exterior Side of Water Tank) M(1:3):</t>
    </r>
    <r>
      <rPr>
        <sz val="36"/>
        <rFont val="Calibri"/>
        <family val="2"/>
        <scheme val="minor"/>
      </rPr>
      <t xml:space="preserve">
The Materials Should be according to enginnering Specification( should be proper and clean).</t>
    </r>
  </si>
  <si>
    <r>
      <rPr>
        <b/>
        <sz val="36"/>
        <rFont val="Calibri"/>
        <family val="2"/>
        <scheme val="minor"/>
      </rPr>
      <t>Painting work</t>
    </r>
    <r>
      <rPr>
        <sz val="36"/>
        <rFont val="Calibri"/>
        <family val="2"/>
        <scheme val="minor"/>
      </rPr>
      <t xml:space="preserve">
Painting work of water tank Weather Shield 100% with Office Logo.</t>
    </r>
  </si>
  <si>
    <r>
      <t xml:space="preserve">Roof Insulation:
</t>
    </r>
    <r>
      <rPr>
        <sz val="36"/>
        <rFont val="Calibri"/>
        <family val="2"/>
        <scheme val="minor"/>
      </rPr>
      <t>Supply and installation of Isogam weight 42 Kg and thickness 4mm</t>
    </r>
  </si>
  <si>
    <r>
      <rPr>
        <b/>
        <sz val="36"/>
        <rFont val="Calibri"/>
        <family val="2"/>
        <scheme val="minor"/>
      </rPr>
      <t>Installation of Iron Gate.</t>
    </r>
    <r>
      <rPr>
        <sz val="36"/>
        <rFont val="Calibri"/>
        <family val="2"/>
        <scheme val="minor"/>
      </rPr>
      <t xml:space="preserve">
Installation of iron gate for tank manhole ( 3 mm Steel sheet) With its relevant features/fittings according to drawing.</t>
    </r>
  </si>
  <si>
    <r>
      <rPr>
        <b/>
        <sz val="36"/>
        <rFont val="Calibri"/>
        <family val="2"/>
        <scheme val="minor"/>
      </rPr>
      <t>Interior Ladder of tank</t>
    </r>
    <r>
      <rPr>
        <sz val="36"/>
        <rFont val="Calibri"/>
        <family val="2"/>
        <scheme val="minor"/>
      </rPr>
      <t xml:space="preserve">
Supply and installation of ladder in interior side of the Water tank according to Attached Drawing Specification.</t>
    </r>
  </si>
  <si>
    <r>
      <rPr>
        <b/>
        <sz val="36"/>
        <rFont val="Calibri"/>
        <family val="2"/>
        <scheme val="minor"/>
      </rPr>
      <t>Inlet GI Pipe.</t>
    </r>
    <r>
      <rPr>
        <sz val="36"/>
        <rFont val="Calibri"/>
        <family val="2"/>
        <scheme val="minor"/>
      </rPr>
      <t xml:space="preserve">
Supply and Installation Flanged  GI Pipe Ø 3", Min Wall thickness =2.9 mm, Min Weight =6.25 Kg/M  with Nut+bolt+Washer and other accessories.</t>
    </r>
  </si>
  <si>
    <r>
      <rPr>
        <b/>
        <sz val="36"/>
        <rFont val="Calibri"/>
        <family val="2"/>
        <scheme val="minor"/>
      </rPr>
      <t>Over flow Pipe:</t>
    </r>
    <r>
      <rPr>
        <sz val="36"/>
        <rFont val="Calibri"/>
        <family val="2"/>
        <scheme val="minor"/>
      </rPr>
      <t xml:space="preserve">
Supply and Installation Flanged  GI Pipe Ø 2 1/2", Min Wall thickness =2.9 mm, Min Weight =5.20 Kg/M  with Nut+bolt+Washer and other accessories.</t>
    </r>
  </si>
  <si>
    <r>
      <rPr>
        <b/>
        <sz val="36"/>
        <rFont val="Calibri"/>
        <family val="2"/>
        <scheme val="minor"/>
      </rPr>
      <t>Outlet Pipe :</t>
    </r>
    <r>
      <rPr>
        <sz val="36"/>
        <rFont val="Calibri"/>
        <family val="2"/>
        <scheme val="minor"/>
      </rPr>
      <t xml:space="preserve">
Supply and Installation Flanged  GI Pipe Ø 3", Min Wall thickness =2.9 mm, Min Weight =6.25 Kg/M  with Nut+bolt+Washer and other accessories.</t>
    </r>
  </si>
  <si>
    <r>
      <rPr>
        <b/>
        <sz val="36"/>
        <rFont val="Calibri"/>
        <family val="2"/>
        <scheme val="minor"/>
      </rPr>
      <t>Covering Glass wool:</t>
    </r>
    <r>
      <rPr>
        <sz val="36"/>
        <rFont val="Calibri"/>
        <family val="2"/>
        <scheme val="minor"/>
      </rPr>
      <t xml:space="preserve">
</t>
    </r>
    <r>
      <rPr>
        <sz val="36"/>
        <color rgb="FF000000"/>
        <rFont val="Calibri"/>
        <family val="2"/>
        <scheme val="minor"/>
      </rPr>
      <t>covering the inlet and outlet pipe with glass wool and iron sheet (th=0.5mm) with all required activities
according to technical requirements</t>
    </r>
  </si>
  <si>
    <r>
      <rPr>
        <b/>
        <sz val="36"/>
        <rFont val="Calibri"/>
        <family val="2"/>
        <scheme val="minor"/>
      </rPr>
      <t>Drain Out Pipe:</t>
    </r>
    <r>
      <rPr>
        <sz val="36"/>
        <rFont val="Calibri"/>
        <family val="2"/>
        <scheme val="minor"/>
      </rPr>
      <t xml:space="preserve">
Supply and Installation Flanged  GI Pipe Ø 2", Min Wall thickness =2.6 mm, Min Weight =3.81 Kg/M  with Nut+bolt+Washer and other accessories.</t>
    </r>
  </si>
  <si>
    <r>
      <rPr>
        <b/>
        <sz val="36"/>
        <rFont val="Calibri"/>
        <family val="2"/>
        <scheme val="minor"/>
      </rPr>
      <t>Ventaliation Pipe:</t>
    </r>
    <r>
      <rPr>
        <sz val="36"/>
        <rFont val="Calibri"/>
        <family val="2"/>
        <scheme val="minor"/>
      </rPr>
      <t xml:space="preserve">
Supply and Installation  GI Pipe Ø 2", Min Wall thickness =2.6mm, Min Weight =3.81Kg/M  with 2 Elbows, and 1-Stad.</t>
    </r>
  </si>
  <si>
    <r>
      <rPr>
        <b/>
        <sz val="36"/>
        <rFont val="Calibri"/>
        <family val="2"/>
        <scheme val="minor"/>
      </rPr>
      <t>PVC Rain Water Drain Pipe:</t>
    </r>
    <r>
      <rPr>
        <sz val="36"/>
        <rFont val="Calibri"/>
        <family val="2"/>
        <scheme val="minor"/>
      </rPr>
      <t xml:space="preserve">
Supply and Installation of PVC, class-C Pipe Ø 2", with all required activities and engineering considerations for roof rain water drinage.</t>
    </r>
  </si>
  <si>
    <r>
      <rPr>
        <b/>
        <sz val="36"/>
        <rFont val="Calibri"/>
        <family val="2"/>
        <scheme val="minor"/>
      </rPr>
      <t>Flanged Gate Valve :</t>
    </r>
    <r>
      <rPr>
        <sz val="36"/>
        <rFont val="Calibri"/>
        <family val="2"/>
        <scheme val="minor"/>
      </rPr>
      <t xml:space="preserve">
Supply and installation of Flanged Gate Valve </t>
    </r>
    <r>
      <rPr>
        <sz val="36"/>
        <rFont val="Calibri"/>
        <family val="2"/>
      </rPr>
      <t>Ø 2" with Nut Bolt and Washers and other accessories. And with relevant composite fitting, should be connected with (OD-63 ) GI pipe, according to attached drawing.</t>
    </r>
  </si>
  <si>
    <r>
      <rPr>
        <b/>
        <sz val="36"/>
        <rFont val="Calibri"/>
        <family val="2"/>
        <scheme val="minor"/>
      </rPr>
      <t>Flanged Gate Valve :</t>
    </r>
    <r>
      <rPr>
        <sz val="36"/>
        <rFont val="Calibri"/>
        <family val="2"/>
        <scheme val="minor"/>
      </rPr>
      <t xml:space="preserve">
Supply and installation of Flanged Gate Valve </t>
    </r>
    <r>
      <rPr>
        <sz val="36"/>
        <rFont val="Calibri"/>
        <family val="2"/>
      </rPr>
      <t>Ø 3" with Nut Bolt and Washers and other accessories. And with relevant composite fitting to be connected with network main pipe( OD 90) mm HDPE pipes, according to attached drawing</t>
    </r>
  </si>
  <si>
    <r>
      <rPr>
        <b/>
        <sz val="36"/>
        <rFont val="Calibri"/>
        <family val="2"/>
        <scheme val="minor"/>
      </rPr>
      <t xml:space="preserve">Excavation Work: </t>
    </r>
    <r>
      <rPr>
        <sz val="36"/>
        <rFont val="Calibri"/>
        <family val="2"/>
        <scheme val="minor"/>
      </rPr>
      <t xml:space="preserve">
Excavation of Each stand post foundation according to Designed drawing and Site conditions.</t>
    </r>
  </si>
  <si>
    <r>
      <rPr>
        <b/>
        <sz val="36"/>
        <rFont val="Calibri"/>
        <family val="2"/>
        <scheme val="minor"/>
      </rPr>
      <t>Stone bolder Pitching:</t>
    </r>
    <r>
      <rPr>
        <sz val="36"/>
        <rFont val="Calibri"/>
        <family val="2"/>
        <scheme val="minor"/>
      </rPr>
      <t xml:space="preserve">
Supply and pitching of stone in foundation and surrounding area of stand post.</t>
    </r>
  </si>
  <si>
    <r>
      <t>P.C.C (Plain Cement Concrete) M(1:2:4) 
T</t>
    </r>
    <r>
      <rPr>
        <sz val="36"/>
        <rFont val="Calibri"/>
        <family val="2"/>
        <scheme val="minor"/>
      </rPr>
      <t>he construction materials should be according to attached Specification.</t>
    </r>
  </si>
  <si>
    <r>
      <t>M</t>
    </r>
    <r>
      <rPr>
        <vertAlign val="superscript"/>
        <sz val="36"/>
        <rFont val="Times New Roman"/>
        <family val="1"/>
      </rPr>
      <t>3</t>
    </r>
    <r>
      <rPr>
        <sz val="10"/>
        <rFont val="Arial"/>
        <family val="2"/>
      </rPr>
      <t/>
    </r>
  </si>
  <si>
    <r>
      <rPr>
        <b/>
        <sz val="36"/>
        <rFont val="Calibri"/>
        <family val="2"/>
        <scheme val="minor"/>
      </rPr>
      <t>PVC Stand Pipe:</t>
    </r>
    <r>
      <rPr>
        <sz val="36"/>
        <rFont val="Calibri"/>
        <family val="2"/>
        <scheme val="minor"/>
      </rPr>
      <t xml:space="preserve">
Diameter=4", Class B, Min Wall thickness (3.4 mm), min Weigth=1.17 Kg/m</t>
    </r>
  </si>
  <si>
    <r>
      <rPr>
        <b/>
        <sz val="36"/>
        <rFont val="Calibri"/>
        <family val="2"/>
        <scheme val="minor"/>
      </rPr>
      <t>Back Filling &amp; Earth work:</t>
    </r>
    <r>
      <rPr>
        <sz val="36"/>
        <rFont val="Calibri"/>
        <family val="2"/>
        <scheme val="minor"/>
      </rPr>
      <t xml:space="preserve">
Back Filling , Cleaning, Drain out, Site preparation and soak pit according to site requirement. </t>
    </r>
  </si>
  <si>
    <r>
      <rPr>
        <b/>
        <sz val="36"/>
        <rFont val="Calibri"/>
        <family val="2"/>
        <scheme val="minor"/>
      </rPr>
      <t>Site Preparation:</t>
    </r>
    <r>
      <rPr>
        <sz val="36"/>
        <rFont val="Calibri"/>
        <family val="2"/>
        <scheme val="minor"/>
      </rPr>
      <t xml:space="preserve">
Including leveling+Trimming and installation of Well drilling machine.</t>
    </r>
  </si>
  <si>
    <r>
      <rPr>
        <b/>
        <sz val="36"/>
        <rFont val="Calibri"/>
        <family val="2"/>
        <scheme val="minor"/>
      </rPr>
      <t>Gravel Packing:</t>
    </r>
    <r>
      <rPr>
        <sz val="36"/>
        <rFont val="Calibri"/>
        <family val="2"/>
        <scheme val="minor"/>
      </rPr>
      <t xml:space="preserve">
the Size of Gravel Packing (3-6) mm, the exact size will be declared after boring and Well Hydralogical calculations, the Gravel should be clean and technical acceptable.</t>
    </r>
  </si>
  <si>
    <r>
      <rPr>
        <b/>
        <sz val="36"/>
        <rFont val="Calibri"/>
        <family val="2"/>
        <scheme val="minor"/>
      </rPr>
      <t>Soil/Clay :</t>
    </r>
    <r>
      <rPr>
        <sz val="36"/>
        <rFont val="Calibri"/>
        <family val="2"/>
        <scheme val="minor"/>
      </rPr>
      <t xml:space="preserve"> 
Supply and applying Clay soil for Blocking the Casing side of water well, special precausion should be considered.</t>
    </r>
  </si>
  <si>
    <r>
      <rPr>
        <b/>
        <sz val="36"/>
        <rFont val="Calibri"/>
        <family val="2"/>
        <scheme val="minor"/>
      </rPr>
      <t xml:space="preserve">Supply and Installation of PVC Casing and Filter Pipe:
</t>
    </r>
    <r>
      <rPr>
        <sz val="36"/>
        <rFont val="Calibri"/>
        <family val="2"/>
        <scheme val="minor"/>
      </rPr>
      <t>Diameter=(8") inches, Class D, Min Wall Thickness (10.3 ) mm, Min weight (10.3 kg/m)  According to ASTM D1785 Sch.80, DIN 8061, DIN 8062, ASTM F480 Standards.
(the length of filter and casing should be declared after drill analysis and ground strata)</t>
    </r>
  </si>
  <si>
    <r>
      <rPr>
        <b/>
        <sz val="36"/>
        <rFont val="Calibri"/>
        <family val="2"/>
        <scheme val="minor"/>
      </rPr>
      <t>R.C.C for Well Protection Box Construction, M(1:1.5:3)</t>
    </r>
    <r>
      <rPr>
        <sz val="36"/>
        <rFont val="Calibri"/>
        <family val="2"/>
        <scheme val="minor"/>
      </rPr>
      <t xml:space="preserve">
RCC (M:1:1.5:3) for Well protection box  including Varnished steel form working, bar bending and other requirements according to drawing and technical specification.</t>
    </r>
  </si>
  <si>
    <r>
      <rPr>
        <b/>
        <sz val="36"/>
        <rFont val="Calibri"/>
        <family val="2"/>
        <scheme val="minor"/>
      </rPr>
      <t>Installation of Iron Gate.</t>
    </r>
    <r>
      <rPr>
        <sz val="36"/>
        <rFont val="Calibri"/>
        <family val="2"/>
        <scheme val="minor"/>
      </rPr>
      <t xml:space="preserve">
Installation of iron gate for well protection box, including anti-rust painting and be lockable ( 4 mm Steel sheet) With its relevant features/fittings according to drawing.</t>
    </r>
  </si>
  <si>
    <r>
      <rPr>
        <b/>
        <sz val="36"/>
        <rFont val="Calibri"/>
        <family val="2"/>
        <scheme val="minor"/>
      </rPr>
      <t>Supply and Installation of PVC fittings:</t>
    </r>
    <r>
      <rPr>
        <sz val="36"/>
        <rFont val="Calibri"/>
        <family val="2"/>
        <scheme val="minor"/>
      </rPr>
      <t xml:space="preserve">
Cable, Screw, Glue and other require materials.</t>
    </r>
  </si>
  <si>
    <r>
      <rPr>
        <b/>
        <sz val="36"/>
        <rFont val="Calibri"/>
        <family val="2"/>
        <scheme val="minor"/>
      </rPr>
      <t>Well Cleaning :</t>
    </r>
    <r>
      <rPr>
        <sz val="36"/>
        <rFont val="Calibri"/>
        <family val="2"/>
        <scheme val="minor"/>
      </rPr>
      <t xml:space="preserve">
Cleaning should be carried out by compressor Machine.</t>
    </r>
  </si>
  <si>
    <r>
      <rPr>
        <b/>
        <sz val="36"/>
        <rFont val="Calibri"/>
        <family val="2"/>
        <scheme val="minor"/>
      </rPr>
      <t>Pump Test:</t>
    </r>
    <r>
      <rPr>
        <sz val="36"/>
        <rFont val="Calibri"/>
        <family val="2"/>
        <scheme val="minor"/>
      </rPr>
      <t xml:space="preserve">
Proper pump data should be recorded, the test should be min for 8 hours.</t>
    </r>
  </si>
  <si>
    <r>
      <rPr>
        <b/>
        <sz val="36"/>
        <rFont val="Calibri"/>
        <family val="2"/>
        <scheme val="minor"/>
      </rPr>
      <t>Excavation in Foundation:</t>
    </r>
    <r>
      <rPr>
        <sz val="36"/>
        <rFont val="Calibri"/>
        <family val="2"/>
        <scheme val="minor"/>
      </rPr>
      <t xml:space="preserve">
Excavation according to drawing and technical requirements.</t>
    </r>
  </si>
  <si>
    <r>
      <rPr>
        <b/>
        <sz val="36"/>
        <rFont val="Calibri"/>
        <family val="2"/>
        <scheme val="minor"/>
      </rPr>
      <t>Stone Masonry Work:</t>
    </r>
    <r>
      <rPr>
        <sz val="36"/>
        <rFont val="Calibri"/>
        <family val="2"/>
        <scheme val="minor"/>
      </rPr>
      <t xml:space="preserve">
Stone masonry for foundation and superstructure:      use 1:4 ratio of mortar, stone shall have high bearing capacity  and smooth surface for decoration. With  it’s all related activities  according to the drawing and technical specification</t>
    </r>
  </si>
  <si>
    <r>
      <rPr>
        <b/>
        <sz val="36"/>
        <rFont val="Calibri"/>
        <family val="2"/>
        <scheme val="minor"/>
      </rPr>
      <t>Pointing Work</t>
    </r>
    <r>
      <rPr>
        <sz val="36"/>
        <rFont val="Calibri"/>
        <family val="2"/>
        <scheme val="minor"/>
      </rPr>
      <t xml:space="preserve">
Pointing of stone masonry  with  1:4mortar of cement and sand with  it’s all related activities according to required specification.</t>
    </r>
  </si>
  <si>
    <r>
      <rPr>
        <b/>
        <sz val="36"/>
        <rFont val="Calibri"/>
        <family val="2"/>
        <scheme val="minor"/>
      </rPr>
      <t>P.C.C (Plain   Cement concrete) M(1:2:4)</t>
    </r>
    <r>
      <rPr>
        <sz val="36"/>
        <rFont val="Calibri"/>
        <family val="2"/>
        <scheme val="minor"/>
      </rPr>
      <t xml:space="preserve">
According to Attached Drawing and its specification</t>
    </r>
  </si>
  <si>
    <r>
      <rPr>
        <b/>
        <sz val="36"/>
        <rFont val="Calibri"/>
        <family val="2"/>
        <scheme val="minor"/>
      </rPr>
      <t>Fence Work :</t>
    </r>
    <r>
      <rPr>
        <sz val="36"/>
        <rFont val="Calibri"/>
        <family val="2"/>
        <scheme val="minor"/>
      </rPr>
      <t xml:space="preserve">
Supply and installation of GI-Pipes 2.5"(wall Th=2.9mm, weigth=6.25 kg/m) , GI-Net Mesh (wire dia=3mm) and
Barbed wire with all required activities acoording to attached drawing, technical requirements and
engineeeirng recommendations.</t>
    </r>
  </si>
  <si>
    <r>
      <rPr>
        <b/>
        <sz val="36"/>
        <rFont val="Calibri"/>
        <family val="2"/>
        <scheme val="minor"/>
      </rPr>
      <t>Painting Work of Super Structure stone:</t>
    </r>
    <r>
      <rPr>
        <sz val="36"/>
        <rFont val="Calibri"/>
        <family val="2"/>
        <scheme val="minor"/>
      </rPr>
      <t xml:space="preserve">
Whether Shield Painting work (100%) with three coats.</t>
    </r>
  </si>
  <si>
    <r>
      <rPr>
        <b/>
        <sz val="36"/>
        <rFont val="Calibri"/>
        <family val="2"/>
        <scheme val="minor"/>
      </rPr>
      <t>Gravel  Filling:</t>
    </r>
    <r>
      <rPr>
        <sz val="36"/>
        <rFont val="Calibri"/>
        <family val="2"/>
        <scheme val="minor"/>
      </rPr>
      <t xml:space="preserve">
Supply and laying of gravel at boundry fencing area according to techncial requirements with 10cm thickness.</t>
    </r>
  </si>
  <si>
    <r>
      <rPr>
        <b/>
        <sz val="36"/>
        <rFont val="Calibri"/>
        <family val="2"/>
        <scheme val="minor"/>
      </rPr>
      <t xml:space="preserve">Excavation Work: </t>
    </r>
    <r>
      <rPr>
        <sz val="36"/>
        <rFont val="Calibri"/>
        <family val="2"/>
        <scheme val="minor"/>
      </rPr>
      <t xml:space="preserve">
Excavation of Each Valve Box foundation according to Designed drawing and Site conditions.</t>
    </r>
  </si>
  <si>
    <r>
      <rPr>
        <b/>
        <sz val="36"/>
        <rFont val="Calibri"/>
        <family val="2"/>
        <scheme val="minor"/>
      </rPr>
      <t>Flanged Gate Valve :</t>
    </r>
    <r>
      <rPr>
        <sz val="36"/>
        <rFont val="Calibri"/>
        <family val="2"/>
        <scheme val="minor"/>
      </rPr>
      <t xml:space="preserve">
Supply and installation of Flanged Gate Valve </t>
    </r>
    <r>
      <rPr>
        <sz val="36"/>
        <rFont val="Calibri"/>
        <family val="2"/>
      </rPr>
      <t>Ø 2" (PN-10) with Nut Bolt and Washers and other accessories. And with relevant composite fitting to be connected with network main pipe ( OD 63) mm HDPE pipes, according to attached drawing</t>
    </r>
    <r>
      <rPr>
        <sz val="36"/>
        <rFont val="Calibri"/>
        <family val="2"/>
        <scheme val="minor"/>
      </rPr>
      <t xml:space="preserve"> complete work. </t>
    </r>
  </si>
  <si>
    <r>
      <rPr>
        <b/>
        <sz val="36"/>
        <rFont val="Calibri"/>
        <family val="2"/>
        <scheme val="minor"/>
      </rPr>
      <t xml:space="preserve">R.C.C for Gate valve Box Cover, M(1:1.5:3)
</t>
    </r>
    <r>
      <rPr>
        <sz val="36"/>
        <rFont val="Calibri"/>
        <family val="2"/>
        <scheme val="minor"/>
      </rPr>
      <t>R.C.C work for gate valve box inluding Varnished  Form, Bar bending and other technical requirments.</t>
    </r>
  </si>
  <si>
    <r>
      <t xml:space="preserve">P.C.C (Plain Concrete and Cement)M(1:2:4)
</t>
    </r>
    <r>
      <rPr>
        <sz val="36"/>
        <rFont val="Calibri"/>
        <family val="2"/>
        <scheme val="minor"/>
      </rPr>
      <t xml:space="preserve"> according to attached Drawing and technical specification</t>
    </r>
  </si>
  <si>
    <r>
      <rPr>
        <b/>
        <sz val="36"/>
        <rFont val="Calibri"/>
        <family val="2"/>
        <scheme val="minor"/>
      </rPr>
      <t>Back Filling &amp; Earth work:</t>
    </r>
    <r>
      <rPr>
        <sz val="36"/>
        <rFont val="Calibri"/>
        <family val="2"/>
        <scheme val="minor"/>
      </rPr>
      <t xml:space="preserve">
Back Filling , Cleaning the site according to site requirement. </t>
    </r>
  </si>
  <si>
    <r>
      <t xml:space="preserve">Excavation of Trench:
</t>
    </r>
    <r>
      <rPr>
        <sz val="36"/>
        <rFont val="Calibri"/>
        <family val="2"/>
        <scheme val="minor"/>
      </rPr>
      <t>Excavation of trench (Soft and Semi soft Soil) According attached Drawing and Specification.</t>
    </r>
  </si>
  <si>
    <r>
      <rPr>
        <b/>
        <sz val="36"/>
        <rFont val="Calibri"/>
        <family val="2"/>
        <scheme val="minor"/>
      </rPr>
      <t>Back Filling of Trench:</t>
    </r>
    <r>
      <rPr>
        <sz val="36"/>
        <rFont val="Calibri"/>
        <family val="2"/>
        <scheme val="minor"/>
      </rPr>
      <t xml:space="preserve">
Back Filling of trench with proper compaction, curring and caution according to attached drawing.</t>
    </r>
  </si>
  <si>
    <r>
      <rPr>
        <b/>
        <sz val="36"/>
        <rFont val="Calibri"/>
        <family val="2"/>
        <scheme val="minor"/>
      </rPr>
      <t>Back Filling with Soft Soil:</t>
    </r>
    <r>
      <rPr>
        <sz val="36"/>
        <rFont val="Calibri"/>
        <family val="2"/>
        <scheme val="minor"/>
      </rPr>
      <t xml:space="preserve">
Back Filling of trench with proper compaction, curring and caution, </t>
    </r>
  </si>
  <si>
    <r>
      <rPr>
        <b/>
        <sz val="36"/>
        <rFont val="Calibri"/>
        <family val="2"/>
        <scheme val="minor"/>
      </rPr>
      <t>House Connection System:</t>
    </r>
    <r>
      <rPr>
        <sz val="36"/>
        <rFont val="Calibri"/>
        <family val="2"/>
        <scheme val="minor"/>
      </rPr>
      <t xml:space="preserve">
House connection from main pipe to inside houses, public buildings (school, mosque and clinic) with its all accessories including 1/2" Saddle clamp, Elbow, Female threaded adapter, (MTA), Gate valve, Water meter, plastic meter box, Non return valve, Water tap, Socket with 20m Pipe 20mm OD, HDPЕ 100, РN-20, Thickness 2.3 mm &amp; Weight 0.133kg/m. as attached drawing</t>
    </r>
  </si>
  <si>
    <r>
      <rPr>
        <b/>
        <sz val="36"/>
        <rFont val="Calibri"/>
        <family val="2"/>
        <scheme val="minor"/>
      </rPr>
      <t xml:space="preserve">HDPE/Pipe/PN10/Dia=40mm
</t>
    </r>
    <r>
      <rPr>
        <sz val="36"/>
        <rFont val="Calibri"/>
        <family val="2"/>
        <scheme val="minor"/>
      </rPr>
      <t xml:space="preserve">  (SDR17)- (W.T-2.4mm)- Weigth(0.295Kg/m), Comply ISO4427, DIN8074, ASTM D2239, ASTM D2737, ASTM D3035, ASTM D2515 All relevant marks should be attached in pipe (Bar, mesurment length, Standards).</t>
    </r>
  </si>
  <si>
    <r>
      <rPr>
        <b/>
        <sz val="36"/>
        <rFont val="Calibri"/>
        <family val="2"/>
        <scheme val="minor"/>
      </rPr>
      <t>HDPE/Pipe/PN10/Dia=50mm</t>
    </r>
    <r>
      <rPr>
        <sz val="36"/>
        <rFont val="Calibri"/>
        <family val="2"/>
        <scheme val="minor"/>
      </rPr>
      <t xml:space="preserve">  
(SDR17)- (W.T-3mm)- Weigth(0.453Kg/m)ISO4427, DIN8074, ASTM D2239, ASTM D2737, ASTM D3035, ASTM D2515 All relevant marks should be attached in pipe (Bar, mesurment length, Standards).</t>
    </r>
  </si>
  <si>
    <r>
      <rPr>
        <b/>
        <sz val="36"/>
        <rFont val="Calibri"/>
        <family val="2"/>
        <scheme val="minor"/>
      </rPr>
      <t>HDPE/Pipe/PN10/Dia=63mm</t>
    </r>
    <r>
      <rPr>
        <sz val="36"/>
        <rFont val="Calibri"/>
        <family val="2"/>
        <scheme val="minor"/>
      </rPr>
      <t xml:space="preserve">
</t>
    </r>
    <r>
      <rPr>
        <sz val="36"/>
        <color rgb="FF000000"/>
        <rFont val="Calibri"/>
        <family val="2"/>
        <scheme val="minor"/>
      </rPr>
      <t>(SDR17)- (W.T-3.8mm)- Weight(0.721Kg/m)ISO4427, DIN8074, ASTM D2239, ASTM D2737, ASTM
D3035, ASTM D2516 All relevant marks should be attached in pipe (Bar, measurement length,
Standards).</t>
    </r>
  </si>
  <si>
    <r>
      <rPr>
        <b/>
        <sz val="36"/>
        <rFont val="Calibri"/>
        <family val="2"/>
        <scheme val="minor"/>
      </rPr>
      <t>HDPE/Pipe/PN10/Dia=75mm</t>
    </r>
    <r>
      <rPr>
        <sz val="36"/>
        <rFont val="Calibri"/>
        <family val="2"/>
        <scheme val="minor"/>
      </rPr>
      <t xml:space="preserve">  
(SDR17)- (W.T-4.5mm)- Weigth(1.02Kg/m)ISO4427, , Comply ISO4427, DIN8074, ASTM D2239, ASTM D2737, ASTM D3035, ASTM D2515 All relevant marks should be attached in pipe (Bar, mesurment length, Standards).</t>
    </r>
  </si>
  <si>
    <r>
      <rPr>
        <b/>
        <sz val="36"/>
        <rFont val="Calibri"/>
        <family val="2"/>
        <scheme val="minor"/>
      </rPr>
      <t>HDPE/Pipe/PN10/Dia=90mm</t>
    </r>
    <r>
      <rPr>
        <sz val="36"/>
        <rFont val="Calibri"/>
        <family val="2"/>
        <scheme val="minor"/>
      </rPr>
      <t xml:space="preserve">  
(SDR17)- (W.T-5.4mm)- Weigth(1.46Kg/m)ISO4427, , Comply ISO4427, DIN8074, ASTM D2239, ASTM D2737, ASTM D3035, ASTM D2515 All relevant marks should be attached in pipe (Bar, mesurment length, Standards).</t>
    </r>
  </si>
  <si>
    <r>
      <rPr>
        <b/>
        <sz val="36"/>
        <rFont val="Calibri"/>
        <family val="2"/>
        <scheme val="minor"/>
      </rPr>
      <t xml:space="preserve">PE Fittings 10 Bars:
</t>
    </r>
    <r>
      <rPr>
        <sz val="36"/>
        <rFont val="Calibri"/>
        <family val="2"/>
        <scheme val="minor"/>
      </rPr>
      <t xml:space="preserve"> (Flanged adapter, GI-Flanged Valve in pipe network, Sockets, Elbows, TEEs, Saddle Clamps, Reducers, M/F Adapter and etc.) with Supplying and installation according to drawing and its specifications.</t>
    </r>
  </si>
  <si>
    <r>
      <rPr>
        <b/>
        <sz val="36"/>
        <rFont val="Calibri"/>
        <family val="2"/>
        <scheme val="minor"/>
      </rPr>
      <t>Pipe Works (Plumbing):</t>
    </r>
    <r>
      <rPr>
        <sz val="36"/>
        <rFont val="Calibri"/>
        <family val="2"/>
        <scheme val="minor"/>
      </rPr>
      <t xml:space="preserve">
Supply, Installation, Laying and fitting of HDPE+GI pipes according to attached Drawing and its specification.</t>
    </r>
  </si>
  <si>
    <r>
      <rPr>
        <b/>
        <sz val="36"/>
        <rFont val="Calibri"/>
        <family val="2"/>
        <scheme val="minor"/>
      </rPr>
      <t>Excavation of Foundation:</t>
    </r>
    <r>
      <rPr>
        <sz val="36"/>
        <rFont val="Calibri"/>
        <family val="2"/>
        <scheme val="minor"/>
      </rPr>
      <t xml:space="preserve">
Site preparation and excavation in foundation for solar frame:</t>
    </r>
  </si>
  <si>
    <r>
      <rPr>
        <b/>
        <sz val="36"/>
        <rFont val="Calibri"/>
        <family val="2"/>
        <scheme val="minor"/>
      </rPr>
      <t>Solar Panel:</t>
    </r>
    <r>
      <rPr>
        <sz val="36"/>
        <rFont val="Calibri"/>
        <family val="2"/>
        <scheme val="minor"/>
      </rPr>
      <t xml:space="preserve">
Providing and insatallation of Solar Panels according to MRRD Manual (European made or Equivelenat meet by IEC, ISO, TUV and CE, 
Solar array rated power = 8.1 KW
Solar module type: POLYCRYSTALLINE or MONOCRYSTALLINE
Water proof PV junction boxes IP68 for each array including DC Fuses, DC switch disconnectors, bus bars ,terminals, ducts or trays, supports &amp; labels suitable to the PV arrays loads.
Contractor must submit manufacturer warranty for solar panel for a period not less than 25 years.
Contractor must submit all the required certificates for each PV solar panel from
Serial number of PV Panel should be certified by manufacturing company, for more details and electrical parameters refer to attached Design.</t>
    </r>
  </si>
  <si>
    <r>
      <t xml:space="preserve">
</t>
    </r>
    <r>
      <rPr>
        <b/>
        <sz val="36"/>
        <rFont val="Calibri"/>
        <family val="2"/>
        <scheme val="minor"/>
      </rPr>
      <t>Submersible pump with its Compatible inverter, control box and Fuse box in stainless steel</t>
    </r>
    <r>
      <rPr>
        <sz val="36"/>
        <rFont val="Calibri"/>
        <family val="2"/>
        <scheme val="minor"/>
      </rPr>
      <t>. 
Eupean Made Technalogy Comply EN 1.4301 (AISI 304).EN 1.4301 (AISI 304). EN 1.4539 (AISI 904L).
EN 1.4401 (AISI 316).. Rated power - P1-  5.852Kw   , P2-5.5KW
Rated voltage:   3*220-230 V  
Main frequency: 50 Hz
Compatible inverter:RSI 3x208-240V IP66 7.5kW 31A, Pure sine wave, VFD and soft starter
Avg. water production per day:  (99.3 m³/day),  
Total Dynamic Head is considered = 124.1 m. it is inital Assumed head the final will be declare after bore well and pump test.
distance between tank and well =838 M.
Solar pump P2- 5.5  KW according to the technical specification and requirement,
Contractor must submit manufacturer warranty for solar Pump for a period not less than 2 years.
Contractor must submit all the required certificates for solar pump
Serial number of Solar pump should be certified by manufacturing company</t>
    </r>
  </si>
  <si>
    <r>
      <rPr>
        <b/>
        <sz val="36"/>
        <color theme="1"/>
        <rFont val="Calibri"/>
        <family val="2"/>
        <scheme val="minor"/>
      </rPr>
      <t>Well Probe Sensor:</t>
    </r>
    <r>
      <rPr>
        <sz val="36"/>
        <color theme="1"/>
        <rFont val="Calibri"/>
        <family val="2"/>
        <scheme val="minor"/>
      </rPr>
      <t xml:space="preserve">
Dry running sensor including Electrical Wire and other fittings , According to Attached Electrical parameters</t>
    </r>
  </si>
  <si>
    <r>
      <rPr>
        <b/>
        <sz val="36"/>
        <rFont val="Calibri"/>
        <family val="2"/>
        <scheme val="minor"/>
      </rPr>
      <t>Motor (Sumbersible drop Cable)</t>
    </r>
    <r>
      <rPr>
        <sz val="36"/>
        <rFont val="Calibri"/>
        <family val="2"/>
        <scheme val="minor"/>
      </rPr>
      <t xml:space="preserve">
12 mm² 3-phase cable for power and 1-phase cable for ground according to drawing and technical requirements.</t>
    </r>
  </si>
  <si>
    <r>
      <rPr>
        <b/>
        <sz val="36"/>
        <rFont val="Calibri"/>
        <family val="2"/>
        <scheme val="minor"/>
      </rPr>
      <t>PV System-Inverter Cable</t>
    </r>
    <r>
      <rPr>
        <sz val="36"/>
        <rFont val="Calibri"/>
        <family val="2"/>
        <scheme val="minor"/>
      </rPr>
      <t xml:space="preserve">
(1x12mm2), Cable from PV-combiner Box to Inverter </t>
    </r>
  </si>
  <si>
    <r>
      <rPr>
        <b/>
        <sz val="36"/>
        <rFont val="Calibri"/>
        <family val="2"/>
        <scheme val="minor"/>
      </rPr>
      <t xml:space="preserve">Grounding/Earthing.
</t>
    </r>
    <r>
      <rPr>
        <sz val="36"/>
        <rFont val="Calibri"/>
        <family val="2"/>
        <scheme val="minor"/>
      </rPr>
      <t>All system Should be proper Grounded by ground Rod and Copper Cable (PV, PV-Frame, Inverter, Sumersible and other electrical installed features)</t>
    </r>
  </si>
  <si>
    <r>
      <rPr>
        <b/>
        <sz val="36"/>
        <rFont val="Calibri"/>
        <family val="2"/>
        <scheme val="minor"/>
      </rPr>
      <t>Pump Holding Rope :</t>
    </r>
    <r>
      <rPr>
        <sz val="36"/>
        <rFont val="Calibri"/>
        <family val="2"/>
        <scheme val="minor"/>
      </rPr>
      <t xml:space="preserve">
Plastic made, diameter=16 mm Double line with its relevant accessoires and features.</t>
    </r>
  </si>
  <si>
    <r>
      <t xml:space="preserve">Electrical Conduite:
</t>
    </r>
    <r>
      <rPr>
        <sz val="36"/>
        <rFont val="Calibri"/>
        <family val="2"/>
        <scheme val="minor"/>
      </rPr>
      <t>Electrical Conduite for External Wire:</t>
    </r>
  </si>
  <si>
    <r>
      <t xml:space="preserve">Circuite Breaker and Auto Fueses:
</t>
    </r>
    <r>
      <rPr>
        <sz val="36"/>
        <rFont val="Calibri"/>
        <family val="2"/>
        <scheme val="minor"/>
      </rPr>
      <t>Circuite Breaker and Auto fueses should be installed to prevent system during electrical issues.</t>
    </r>
  </si>
  <si>
    <r>
      <rPr>
        <b/>
        <sz val="36"/>
        <rFont val="Calibri"/>
        <family val="2"/>
        <scheme val="minor"/>
      </rPr>
      <t>HDPE/Pipe/PN16/Dia=90mm</t>
    </r>
    <r>
      <rPr>
        <sz val="36"/>
        <rFont val="Calibri"/>
        <family val="2"/>
        <scheme val="minor"/>
      </rPr>
      <t xml:space="preserve">  
(SDR17)- (W.T-8.2mm)- Weigth(2.12Kg/m)ISO4427, , Comply ISO4427, DIN8074, ASTM D2239, ASTM D2737, ASTM D3035, ASTM D2515 All relevant marks should be attached in pipe (Bar, mesurment length, Standards).</t>
    </r>
  </si>
  <si>
    <r>
      <t xml:space="preserve">PE and GI Fittings:
</t>
    </r>
    <r>
      <rPr>
        <sz val="36"/>
        <rFont val="Calibri"/>
        <family val="2"/>
        <scheme val="minor"/>
      </rPr>
      <t>PE and GI 16 Bars fittings for Sumbersible-Tank (PE Flanged Adapter, Flanged Elbow, Flanged Sockets and etc.) according ot technical requirment and site conditions.</t>
    </r>
  </si>
  <si>
    <r>
      <rPr>
        <b/>
        <sz val="36"/>
        <rFont val="Calibri"/>
        <family val="2"/>
        <scheme val="minor"/>
      </rPr>
      <t>Boulder Stone Pitching:</t>
    </r>
    <r>
      <rPr>
        <sz val="36"/>
        <rFont val="Calibri"/>
        <family val="2"/>
        <scheme val="minor"/>
      </rPr>
      <t xml:space="preserve">
Bolder Stone pitching in foundation of Solar system frame according to drawing and technical requirements</t>
    </r>
  </si>
  <si>
    <r>
      <rPr>
        <b/>
        <sz val="36"/>
        <rFont val="Calibri"/>
        <family val="2"/>
        <scheme val="minor"/>
      </rPr>
      <t>RCC (Reinforced Concrete and Cement)-(M:250) for Solar Stand:</t>
    </r>
    <r>
      <rPr>
        <sz val="36"/>
        <rFont val="Calibri"/>
        <family val="2"/>
        <scheme val="minor"/>
      </rPr>
      <t xml:space="preserve"> 
including Varnished steel form working, bar bending and other requirements according to drawing and technical specification.</t>
    </r>
  </si>
  <si>
    <r>
      <rPr>
        <b/>
        <sz val="36"/>
        <rFont val="Calibri"/>
        <family val="2"/>
        <scheme val="minor"/>
      </rPr>
      <t>PV-Solar Frame for Solar Panels:</t>
    </r>
    <r>
      <rPr>
        <sz val="36"/>
        <rFont val="Calibri"/>
        <family val="2"/>
        <scheme val="minor"/>
      </rPr>
      <t xml:space="preserve">
Supply and installation of Stand and frame for solar panels, able to be rotated manually ( Steel pipe dia 6", th=4mm, Profile box 40 x 80, th=2mm)
</t>
    </r>
  </si>
  <si>
    <r>
      <rPr>
        <b/>
        <sz val="36"/>
        <rFont val="Calibri"/>
        <family val="2"/>
        <scheme val="minor"/>
      </rPr>
      <t>Back Filling and Compaction:</t>
    </r>
    <r>
      <rPr>
        <sz val="36"/>
        <rFont val="Calibri"/>
        <family val="2"/>
        <scheme val="minor"/>
      </rPr>
      <t xml:space="preserve">
Back Filling, Draining out, and Site Cleaning of Solar system plant.</t>
    </r>
  </si>
  <si>
    <r>
      <rPr>
        <b/>
        <sz val="36"/>
        <rFont val="Calibri"/>
        <family val="2"/>
        <scheme val="minor"/>
      </rPr>
      <t>Sign Board:</t>
    </r>
    <r>
      <rPr>
        <sz val="36"/>
        <rFont val="Calibri"/>
        <family val="2"/>
        <scheme val="minor"/>
      </rPr>
      <t xml:space="preserve">
Supply and istallation of metallic sign board.</t>
    </r>
  </si>
  <si>
    <r>
      <t>Prepared by:</t>
    </r>
    <r>
      <rPr>
        <sz val="36"/>
        <rFont val="Lato"/>
        <family val="2"/>
      </rPr>
      <t xml:space="preserve"> </t>
    </r>
    <r>
      <rPr>
        <b/>
        <sz val="36"/>
        <rFont val="Lato"/>
        <family val="2"/>
      </rPr>
      <t xml:space="preserve">Sayed Masoud Tural </t>
    </r>
  </si>
  <si>
    <r>
      <rPr>
        <b/>
        <sz val="36"/>
        <rFont val="Calibri"/>
        <family val="2"/>
        <scheme val="minor"/>
      </rPr>
      <t>Well Drilling by Percussion Machine:</t>
    </r>
    <r>
      <rPr>
        <sz val="36"/>
        <rFont val="Calibri"/>
        <family val="2"/>
        <scheme val="minor"/>
      </rPr>
      <t xml:space="preserve">
Diameter=(16") inches, The sampling should be recorded from each geological formations in proper sample box and Recording sheet.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</si>
</sst>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_);_(* \(#,##0\);_(* &quot;-&quot;??_);_(@_)"/>
    <numFmt numFmtId="166" formatCode="_(* #,##0.0_);_(* \(#,##0.0\);_(* &quot;-&quot;??_);_(@_)"/>
  </numFmts>
  <fonts count="34">
    <font>
      <sz val="11"/>
      <color theme="1"/>
      <name val="Calibri"/>
      <family val="2"/>
      <scheme val="minor"/>
    </font>
    <font>
      <sz val="10"/>
      <name val="Arial"/>
      <family val="2"/>
    </font>
    <font>
      <sz val="8"/>
      <name val="Calibri"/>
      <family val="2"/>
      <scheme val="minor"/>
    </font>
    <font>
      <sz val="11"/>
      <name val="Times New Roman"/>
      <family val="1"/>
    </font>
    <font>
      <sz val="11"/>
      <color theme="1"/>
      <name val="Calibri"/>
      <family val="2"/>
      <scheme val="minor"/>
    </font>
    <font>
      <sz val="11"/>
      <color rgb="FFFF0000"/>
      <name val="Calibri"/>
      <family val="2"/>
      <scheme val="minor"/>
    </font>
    <font>
      <b/>
      <sz val="10"/>
      <color rgb="FF000000"/>
      <name val="Calibri-Bold"/>
    </font>
    <font>
      <sz val="22"/>
      <color theme="1"/>
      <name val="Calibri"/>
      <family val="2"/>
      <scheme val="minor"/>
    </font>
    <font>
      <sz val="22"/>
      <color indexed="8"/>
      <name val="Times New Roman"/>
      <family val="1"/>
    </font>
    <font>
      <b/>
      <sz val="24"/>
      <name val="Times New Roman"/>
      <family val="1"/>
    </font>
    <font>
      <b/>
      <i/>
      <sz val="24"/>
      <color indexed="8"/>
      <name val="Times New Roman"/>
      <family val="1"/>
    </font>
    <font>
      <sz val="24"/>
      <color theme="1"/>
      <name val="Calibri"/>
      <family val="2"/>
      <scheme val="minor"/>
    </font>
    <font>
      <sz val="24"/>
      <name val="Times New Roman"/>
      <family val="1"/>
    </font>
    <font>
      <b/>
      <sz val="26"/>
      <name val="Times New Roman"/>
      <family val="1"/>
    </font>
    <font>
      <b/>
      <i/>
      <sz val="26"/>
      <name val="Times New Roman"/>
      <family val="1"/>
    </font>
    <font>
      <b/>
      <sz val="36"/>
      <color theme="1"/>
      <name val="Calibri"/>
      <family val="2"/>
      <scheme val="minor"/>
    </font>
    <font>
      <sz val="26"/>
      <color indexed="8"/>
      <name val="Times New Roman"/>
      <family val="1"/>
    </font>
    <font>
      <b/>
      <sz val="48"/>
      <color theme="1"/>
      <name val="Calibri"/>
      <family val="2"/>
      <scheme val="minor"/>
    </font>
    <font>
      <sz val="28"/>
      <name val="Times New Roman"/>
      <family val="1"/>
    </font>
    <font>
      <sz val="36"/>
      <name val="Times New Roman"/>
      <family val="1"/>
    </font>
    <font>
      <sz val="36"/>
      <name val="Calibri"/>
      <family val="2"/>
      <scheme val="minor"/>
    </font>
    <font>
      <b/>
      <sz val="36"/>
      <name val="Calibri"/>
      <family val="2"/>
      <scheme val="minor"/>
    </font>
    <font>
      <vertAlign val="superscript"/>
      <sz val="36"/>
      <name val="Times New Roman"/>
      <family val="1"/>
    </font>
    <font>
      <sz val="36"/>
      <color indexed="8"/>
      <name val="Times New Roman"/>
      <family val="1"/>
    </font>
    <font>
      <sz val="36"/>
      <color rgb="FF000000"/>
      <name val="Calibri"/>
      <family val="2"/>
      <scheme val="minor"/>
    </font>
    <font>
      <sz val="36"/>
      <name val="Calibri"/>
      <family val="2"/>
    </font>
    <font>
      <b/>
      <sz val="28"/>
      <name val="Times New Roman"/>
      <family val="1"/>
    </font>
    <font>
      <b/>
      <i/>
      <sz val="28"/>
      <color indexed="8"/>
      <name val="Times New Roman"/>
      <family val="1"/>
    </font>
    <font>
      <sz val="28"/>
      <color theme="1"/>
      <name val="Calibri"/>
      <family val="2"/>
      <scheme val="minor"/>
    </font>
    <font>
      <b/>
      <sz val="36"/>
      <name val="Times New Roman"/>
      <family val="1"/>
    </font>
    <font>
      <sz val="36"/>
      <color theme="1"/>
      <name val="Calibri"/>
      <family val="2"/>
      <scheme val="minor"/>
    </font>
    <font>
      <b/>
      <i/>
      <sz val="36"/>
      <color indexed="8"/>
      <name val="Times New Roman"/>
      <family val="1"/>
    </font>
    <font>
      <b/>
      <sz val="36"/>
      <name val="Lato"/>
      <family val="2"/>
    </font>
    <font>
      <sz val="36"/>
      <name val="Lato"/>
      <family val="2"/>
    </font>
  </fonts>
  <fills count="12">
    <fill>
      <patternFill patternType="none"/>
    </fill>
    <fill>
      <patternFill patternType="gray125"/>
    </fill>
    <fill>
      <patternFill patternType="solid">
        <fgColor theme="7" tint="0.79998168889431442"/>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3F4F2"/>
        <bgColor indexed="64"/>
      </patternFill>
    </fill>
    <fill>
      <patternFill patternType="solid">
        <fgColor rgb="FFF3F3F3"/>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rgb="FFF0F0F0"/>
        <bgColor indexed="64"/>
      </patternFill>
    </fill>
  </fills>
  <borders count="28">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5">
    <xf numFmtId="0" fontId="0" fillId="0" borderId="0"/>
    <xf numFmtId="0" fontId="1" fillId="0" borderId="0"/>
    <xf numFmtId="0" fontId="1" fillId="0" borderId="0"/>
    <xf numFmtId="44" fontId="4" fillId="0" borderId="0" applyFont="0" applyFill="0" applyBorder="0" applyAlignment="0" applyProtection="0"/>
    <xf numFmtId="43" fontId="4" fillId="0" borderId="0" applyFont="0" applyFill="0" applyBorder="0" applyAlignment="0" applyProtection="0"/>
  </cellStyleXfs>
  <cellXfs count="114">
    <xf numFmtId="0" fontId="0" fillId="0" borderId="0" xfId="0"/>
    <xf numFmtId="0" fontId="0" fillId="8" borderId="18" xfId="0" applyFill="1" applyBorder="1" applyProtection="1">
      <protection locked="0"/>
    </xf>
    <xf numFmtId="0" fontId="0" fillId="0" borderId="6" xfId="0" applyBorder="1" applyProtection="1">
      <protection locked="0"/>
    </xf>
    <xf numFmtId="0" fontId="5" fillId="0" borderId="6" xfId="0" applyFont="1" applyBorder="1" applyAlignment="1" applyProtection="1">
      <alignment horizontal="center" vertical="center"/>
      <protection locked="0"/>
    </xf>
    <xf numFmtId="0" fontId="3" fillId="0" borderId="5" xfId="0" applyFont="1" applyBorder="1" applyAlignment="1">
      <alignment wrapText="1"/>
    </xf>
    <xf numFmtId="44" fontId="5" fillId="0" borderId="6" xfId="0" applyNumberFormat="1" applyFont="1" applyBorder="1" applyAlignment="1" applyProtection="1">
      <alignment horizontal="center" vertical="center"/>
      <protection locked="0"/>
    </xf>
    <xf numFmtId="44" fontId="0" fillId="0" borderId="6" xfId="0" applyNumberFormat="1" applyBorder="1" applyProtection="1">
      <protection locked="0"/>
    </xf>
    <xf numFmtId="0" fontId="6" fillId="0" borderId="5" xfId="0" applyFont="1" applyBorder="1" applyAlignment="1">
      <alignment vertical="center" wrapText="1"/>
    </xf>
    <xf numFmtId="0" fontId="0" fillId="0" borderId="11" xfId="0" applyBorder="1" applyProtection="1">
      <protection locked="0"/>
    </xf>
    <xf numFmtId="1" fontId="0" fillId="0" borderId="6" xfId="0" applyNumberFormat="1" applyBorder="1" applyProtection="1">
      <protection locked="0"/>
    </xf>
    <xf numFmtId="0" fontId="7" fillId="0" borderId="0" xfId="0" applyFont="1"/>
    <xf numFmtId="166" fontId="8" fillId="0" borderId="5" xfId="4" applyNumberFormat="1" applyFont="1" applyBorder="1" applyAlignment="1">
      <alignment horizontal="center" vertical="center" wrapText="1"/>
    </xf>
    <xf numFmtId="165" fontId="10" fillId="3" borderId="5" xfId="4" applyNumberFormat="1" applyFont="1" applyFill="1" applyBorder="1" applyAlignment="1">
      <alignment horizontal="center" vertical="center" wrapText="1"/>
    </xf>
    <xf numFmtId="0" fontId="9" fillId="4" borderId="4" xfId="0" applyFont="1" applyFill="1" applyBorder="1" applyAlignment="1">
      <alignment horizontal="center" vertical="center"/>
    </xf>
    <xf numFmtId="0" fontId="11" fillId="0" borderId="0" xfId="0" applyFont="1"/>
    <xf numFmtId="0" fontId="11" fillId="0" borderId="6" xfId="0" applyFont="1" applyBorder="1" applyProtection="1">
      <protection locked="0"/>
    </xf>
    <xf numFmtId="165" fontId="8" fillId="0" borderId="5" xfId="4" applyNumberFormat="1" applyFont="1" applyBorder="1" applyAlignment="1">
      <alignment horizontal="center" vertical="center" wrapText="1"/>
    </xf>
    <xf numFmtId="44" fontId="9" fillId="6" borderId="5" xfId="0" applyNumberFormat="1" applyFont="1" applyFill="1" applyBorder="1"/>
    <xf numFmtId="165" fontId="8" fillId="0" borderId="5" xfId="4" applyNumberFormat="1" applyFont="1" applyFill="1" applyBorder="1" applyAlignment="1">
      <alignment horizontal="center" vertical="center" wrapText="1"/>
    </xf>
    <xf numFmtId="165" fontId="14" fillId="10" borderId="17" xfId="4" applyNumberFormat="1" applyFont="1" applyFill="1" applyBorder="1" applyAlignment="1">
      <alignment horizontal="center" vertical="center"/>
    </xf>
    <xf numFmtId="166" fontId="16" fillId="0" borderId="5" xfId="4" applyNumberFormat="1" applyFont="1" applyBorder="1" applyAlignment="1">
      <alignment horizontal="center" vertical="center" wrapText="1"/>
    </xf>
    <xf numFmtId="0" fontId="16" fillId="0" borderId="5" xfId="3" applyNumberFormat="1" applyFont="1" applyBorder="1" applyAlignment="1">
      <alignment horizontal="center" vertical="center" wrapText="1"/>
    </xf>
    <xf numFmtId="0" fontId="17" fillId="2" borderId="20" xfId="0" applyFont="1" applyFill="1" applyBorder="1" applyAlignment="1">
      <alignment vertical="center" wrapText="1"/>
    </xf>
    <xf numFmtId="0" fontId="17" fillId="2" borderId="19" xfId="0" applyFont="1" applyFill="1" applyBorder="1" applyAlignment="1">
      <alignment vertical="center" wrapText="1"/>
    </xf>
    <xf numFmtId="0" fontId="17" fillId="2" borderId="19" xfId="0"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9" fillId="0" borderId="4" xfId="1" applyFont="1" applyBorder="1" applyAlignment="1">
      <alignment horizontal="center" vertical="center" wrapText="1"/>
    </xf>
    <xf numFmtId="0" fontId="20" fillId="0" borderId="5" xfId="2" applyFont="1" applyBorder="1" applyAlignment="1">
      <alignment horizontal="left" vertical="center" wrapText="1"/>
    </xf>
    <xf numFmtId="0" fontId="19" fillId="0" borderId="5" xfId="0" applyFont="1" applyBorder="1" applyAlignment="1">
      <alignment horizontal="center" vertical="center"/>
    </xf>
    <xf numFmtId="0" fontId="23" fillId="0" borderId="5" xfId="0" applyFont="1" applyBorder="1" applyAlignment="1">
      <alignment horizontal="center" vertical="center" wrapText="1"/>
    </xf>
    <xf numFmtId="0" fontId="21" fillId="0" borderId="5" xfId="2" applyFont="1" applyBorder="1" applyAlignment="1">
      <alignment horizontal="left" vertical="center" wrapText="1"/>
    </xf>
    <xf numFmtId="165" fontId="27" fillId="3" borderId="5" xfId="4" applyNumberFormat="1" applyFont="1" applyFill="1" applyBorder="1" applyAlignment="1">
      <alignment horizontal="center" vertical="center" wrapText="1"/>
    </xf>
    <xf numFmtId="0" fontId="28" fillId="3" borderId="6" xfId="0" applyFont="1" applyFill="1" applyBorder="1" applyProtection="1">
      <protection locked="0"/>
    </xf>
    <xf numFmtId="0" fontId="19" fillId="0" borderId="4" xfId="0" applyFont="1" applyBorder="1" applyAlignment="1">
      <alignment horizontal="center" vertical="center"/>
    </xf>
    <xf numFmtId="164" fontId="19" fillId="0" borderId="5" xfId="0" applyNumberFormat="1" applyFont="1" applyBorder="1" applyAlignment="1">
      <alignment horizontal="center" vertical="center"/>
    </xf>
    <xf numFmtId="0" fontId="29" fillId="4" borderId="4" xfId="0" applyFont="1" applyFill="1" applyBorder="1" applyAlignment="1">
      <alignment horizontal="center" vertical="center"/>
    </xf>
    <xf numFmtId="166" fontId="23" fillId="0" borderId="5" xfId="4" applyNumberFormat="1" applyFont="1" applyBorder="1" applyAlignment="1">
      <alignment horizontal="center" vertical="center" wrapText="1"/>
    </xf>
    <xf numFmtId="165" fontId="23" fillId="0" borderId="5" xfId="4" applyNumberFormat="1" applyFont="1" applyBorder="1" applyAlignment="1">
      <alignment horizontal="center" vertical="center" wrapText="1"/>
    </xf>
    <xf numFmtId="0" fontId="30" fillId="0" borderId="6" xfId="0" applyFont="1" applyBorder="1" applyProtection="1">
      <protection locked="0"/>
    </xf>
    <xf numFmtId="0" fontId="30" fillId="0" borderId="6" xfId="0" applyFont="1" applyBorder="1" applyAlignment="1" applyProtection="1">
      <alignment wrapText="1"/>
      <protection locked="0"/>
    </xf>
    <xf numFmtId="0" fontId="30" fillId="0" borderId="6" xfId="0" applyFont="1" applyBorder="1" applyAlignment="1" applyProtection="1">
      <alignment vertical="center" wrapText="1"/>
      <protection locked="0"/>
    </xf>
    <xf numFmtId="2" fontId="19" fillId="0" borderId="5" xfId="0" applyNumberFormat="1" applyFont="1" applyBorder="1" applyAlignment="1">
      <alignment horizontal="center" vertical="center"/>
    </xf>
    <xf numFmtId="44" fontId="29" fillId="6" borderId="5" xfId="0" applyNumberFormat="1" applyFont="1" applyFill="1" applyBorder="1" applyAlignment="1">
      <alignment vertical="center"/>
    </xf>
    <xf numFmtId="165" fontId="31" fillId="3" borderId="5" xfId="4" applyNumberFormat="1" applyFont="1" applyFill="1" applyBorder="1" applyAlignment="1">
      <alignment horizontal="center" vertical="center" wrapText="1"/>
    </xf>
    <xf numFmtId="0" fontId="29" fillId="4" borderId="11" xfId="0" applyFont="1" applyFill="1" applyBorder="1" applyAlignment="1">
      <alignment vertical="center"/>
    </xf>
    <xf numFmtId="0" fontId="29" fillId="4" borderId="8" xfId="0" applyFont="1" applyFill="1" applyBorder="1" applyAlignment="1">
      <alignment vertical="center"/>
    </xf>
    <xf numFmtId="0" fontId="29" fillId="4" borderId="10" xfId="0" applyFont="1" applyFill="1" applyBorder="1" applyAlignment="1">
      <alignment vertical="center"/>
    </xf>
    <xf numFmtId="166" fontId="23" fillId="0" borderId="5" xfId="4" applyNumberFormat="1" applyFont="1" applyFill="1" applyBorder="1" applyAlignment="1">
      <alignment horizontal="center" vertical="center" wrapText="1"/>
    </xf>
    <xf numFmtId="43" fontId="30" fillId="0" borderId="6" xfId="0" applyNumberFormat="1" applyFont="1" applyBorder="1" applyProtection="1">
      <protection locked="0"/>
    </xf>
    <xf numFmtId="165" fontId="31" fillId="11" borderId="5" xfId="4" applyNumberFormat="1" applyFont="1" applyFill="1" applyBorder="1" applyAlignment="1">
      <alignment horizontal="center" vertical="center" wrapText="1"/>
    </xf>
    <xf numFmtId="1" fontId="19" fillId="0" borderId="5" xfId="0" applyNumberFormat="1" applyFont="1" applyBorder="1" applyAlignment="1">
      <alignment horizontal="center" vertical="center"/>
    </xf>
    <xf numFmtId="0" fontId="20" fillId="0" borderId="19" xfId="2" applyFont="1" applyBorder="1" applyAlignment="1">
      <alignment horizontal="left" vertical="center" wrapText="1"/>
    </xf>
    <xf numFmtId="0" fontId="20" fillId="0" borderId="4" xfId="2" applyFont="1" applyBorder="1" applyAlignment="1">
      <alignment horizontal="center" vertical="center" wrapText="1"/>
    </xf>
    <xf numFmtId="0" fontId="20" fillId="0" borderId="5" xfId="2" applyFont="1" applyBorder="1" applyAlignment="1">
      <alignment horizontal="left" vertical="top" wrapText="1"/>
    </xf>
    <xf numFmtId="0" fontId="19" fillId="0" borderId="6" xfId="0" applyFont="1" applyBorder="1" applyAlignment="1" applyProtection="1">
      <alignment vertical="center" wrapText="1"/>
      <protection locked="0"/>
    </xf>
    <xf numFmtId="0" fontId="30" fillId="0" borderId="5" xfId="0" applyFont="1" applyBorder="1" applyAlignment="1">
      <alignment horizontal="center" vertical="center"/>
    </xf>
    <xf numFmtId="0" fontId="30" fillId="0" borderId="5" xfId="0" applyFont="1" applyBorder="1" applyAlignment="1">
      <alignment horizontal="left" vertical="center" wrapText="1"/>
    </xf>
    <xf numFmtId="0" fontId="30" fillId="0" borderId="6" xfId="0" applyFont="1" applyBorder="1" applyAlignment="1" applyProtection="1">
      <alignment vertical="center"/>
      <protection locked="0"/>
    </xf>
    <xf numFmtId="44" fontId="30" fillId="0" borderId="6" xfId="0" applyNumberFormat="1" applyFont="1" applyBorder="1" applyAlignment="1" applyProtection="1">
      <alignment vertical="center"/>
      <protection locked="0"/>
    </xf>
    <xf numFmtId="43" fontId="30" fillId="0" borderId="6" xfId="0" applyNumberFormat="1" applyFont="1" applyBorder="1" applyAlignment="1" applyProtection="1">
      <alignment vertical="center"/>
      <protection locked="0"/>
    </xf>
    <xf numFmtId="44" fontId="29" fillId="6" borderId="12" xfId="0" applyNumberFormat="1" applyFont="1" applyFill="1" applyBorder="1" applyAlignment="1">
      <alignment vertical="center"/>
    </xf>
    <xf numFmtId="0" fontId="30" fillId="0" borderId="13" xfId="0" applyFont="1" applyBorder="1" applyProtection="1">
      <protection locked="0"/>
    </xf>
    <xf numFmtId="0" fontId="32" fillId="0" borderId="0" xfId="0" applyFont="1" applyAlignment="1">
      <alignment vertical="center"/>
    </xf>
    <xf numFmtId="0" fontId="19" fillId="0" borderId="0" xfId="0" applyFont="1" applyAlignment="1">
      <alignment horizontal="center"/>
    </xf>
    <xf numFmtId="0" fontId="30" fillId="0" borderId="0" xfId="0" applyFont="1"/>
    <xf numFmtId="0" fontId="9" fillId="4" borderId="11" xfId="0" applyFont="1" applyFill="1" applyBorder="1" applyAlignment="1">
      <alignment horizontal="left" vertical="center"/>
    </xf>
    <xf numFmtId="0" fontId="9" fillId="4" borderId="8" xfId="0" applyFont="1" applyFill="1" applyBorder="1" applyAlignment="1">
      <alignment horizontal="left" vertical="center"/>
    </xf>
    <xf numFmtId="0" fontId="9" fillId="4" borderId="10" xfId="0" applyFont="1" applyFill="1" applyBorder="1" applyAlignment="1">
      <alignment horizontal="left" vertical="center"/>
    </xf>
    <xf numFmtId="0" fontId="17" fillId="9" borderId="5" xfId="0" applyFont="1" applyFill="1" applyBorder="1" applyAlignment="1">
      <alignment horizontal="center" vertical="center" wrapText="1"/>
    </xf>
    <xf numFmtId="0" fontId="17" fillId="9" borderId="5" xfId="0" applyFont="1" applyFill="1" applyBorder="1" applyAlignment="1">
      <alignment horizontal="center" vertical="center"/>
    </xf>
    <xf numFmtId="0" fontId="17" fillId="0" borderId="5" xfId="0" applyFont="1" applyBorder="1" applyAlignment="1">
      <alignment horizontal="center" vertical="center"/>
    </xf>
    <xf numFmtId="0" fontId="17" fillId="4" borderId="1" xfId="0" applyFont="1" applyFill="1" applyBorder="1" applyAlignment="1">
      <alignment horizontal="left" vertical="center" wrapText="1"/>
    </xf>
    <xf numFmtId="0" fontId="17" fillId="4" borderId="2" xfId="0" applyFont="1" applyFill="1" applyBorder="1" applyAlignment="1">
      <alignment horizontal="left" vertical="center" wrapText="1"/>
    </xf>
    <xf numFmtId="0" fontId="17" fillId="4" borderId="3" xfId="0" applyFont="1" applyFill="1" applyBorder="1" applyAlignment="1">
      <alignment horizontal="left" vertical="center" wrapText="1"/>
    </xf>
    <xf numFmtId="0" fontId="26" fillId="3" borderId="7" xfId="0" applyFont="1" applyFill="1" applyBorder="1" applyAlignment="1">
      <alignment horizontal="center" vertical="center" wrapText="1"/>
    </xf>
    <xf numFmtId="0" fontId="26" fillId="3" borderId="8"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18" fillId="0" borderId="7" xfId="0" applyFont="1" applyBorder="1" applyAlignment="1">
      <alignment horizontal="left" vertical="top" wrapText="1"/>
    </xf>
    <xf numFmtId="0" fontId="18" fillId="0" borderId="8" xfId="0" applyFont="1" applyBorder="1" applyAlignment="1">
      <alignment horizontal="left" vertical="top" wrapText="1"/>
    </xf>
    <xf numFmtId="0" fontId="18" fillId="0" borderId="10" xfId="0" applyFont="1" applyBorder="1" applyAlignment="1">
      <alignment horizontal="left" vertical="top" wrapText="1"/>
    </xf>
    <xf numFmtId="0" fontId="9" fillId="5" borderId="7" xfId="0" applyFont="1" applyFill="1" applyBorder="1" applyAlignment="1">
      <alignment horizontal="center" vertical="center"/>
    </xf>
    <xf numFmtId="0" fontId="9" fillId="5" borderId="8" xfId="0" applyFont="1" applyFill="1" applyBorder="1" applyAlignment="1">
      <alignment horizontal="center" vertical="center"/>
    </xf>
    <xf numFmtId="0" fontId="9" fillId="5" borderId="9" xfId="0" applyFont="1" applyFill="1" applyBorder="1" applyAlignment="1">
      <alignment horizontal="center"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10" xfId="0" applyFont="1" applyBorder="1" applyAlignment="1">
      <alignment horizontal="left" vertical="center"/>
    </xf>
    <xf numFmtId="0" fontId="29" fillId="4" borderId="11" xfId="0" applyFont="1" applyFill="1" applyBorder="1" applyAlignment="1">
      <alignment horizontal="left" vertical="center"/>
    </xf>
    <xf numFmtId="0" fontId="29" fillId="4" borderId="8" xfId="0" applyFont="1" applyFill="1" applyBorder="1" applyAlignment="1">
      <alignment horizontal="left" vertical="center"/>
    </xf>
    <xf numFmtId="0" fontId="29" fillId="4" borderId="10" xfId="0" applyFont="1" applyFill="1" applyBorder="1" applyAlignment="1">
      <alignment horizontal="left" vertical="center"/>
    </xf>
    <xf numFmtId="0" fontId="29" fillId="6" borderId="7" xfId="0" applyFont="1" applyFill="1" applyBorder="1" applyAlignment="1">
      <alignment horizontal="center" vertical="center"/>
    </xf>
    <xf numFmtId="0" fontId="29" fillId="6" borderId="8" xfId="0" applyFont="1" applyFill="1" applyBorder="1" applyAlignment="1">
      <alignment horizontal="center" vertical="center"/>
    </xf>
    <xf numFmtId="0" fontId="29" fillId="6" borderId="9" xfId="0" applyFont="1" applyFill="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9" fillId="0" borderId="10" xfId="0" applyFont="1" applyBorder="1" applyAlignment="1">
      <alignment horizontal="left" vertical="center" wrapText="1"/>
    </xf>
    <xf numFmtId="0" fontId="29" fillId="0" borderId="7" xfId="0" applyFont="1" applyBorder="1" applyAlignment="1">
      <alignment horizontal="left" vertical="center" wrapText="1"/>
    </xf>
    <xf numFmtId="0" fontId="29" fillId="0" borderId="8" xfId="0" applyFont="1" applyBorder="1" applyAlignment="1">
      <alignment horizontal="left" vertical="center" wrapText="1"/>
    </xf>
    <xf numFmtId="0" fontId="29" fillId="0" borderId="10" xfId="0" applyFont="1" applyBorder="1" applyAlignment="1">
      <alignment horizontal="left" vertical="center" wrapText="1"/>
    </xf>
    <xf numFmtId="0" fontId="29" fillId="5" borderId="7" xfId="0" applyFont="1" applyFill="1" applyBorder="1" applyAlignment="1">
      <alignment horizontal="center" vertical="center"/>
    </xf>
    <xf numFmtId="0" fontId="29" fillId="5" borderId="8" xfId="0" applyFont="1" applyFill="1" applyBorder="1" applyAlignment="1">
      <alignment horizontal="center" vertical="center"/>
    </xf>
    <xf numFmtId="0" fontId="29" fillId="5" borderId="9" xfId="0" applyFont="1" applyFill="1" applyBorder="1" applyAlignment="1">
      <alignment horizontal="center" vertical="center"/>
    </xf>
    <xf numFmtId="0" fontId="19" fillId="0" borderId="7" xfId="0" applyFont="1" applyBorder="1" applyAlignment="1">
      <alignment horizontal="left" vertical="top" wrapText="1"/>
    </xf>
    <xf numFmtId="0" fontId="19" fillId="0" borderId="8" xfId="0" applyFont="1" applyBorder="1" applyAlignment="1">
      <alignment horizontal="left" vertical="top" wrapText="1"/>
    </xf>
    <xf numFmtId="0" fontId="19" fillId="0" borderId="10" xfId="0" applyFont="1" applyBorder="1" applyAlignment="1">
      <alignment horizontal="left" vertical="top" wrapText="1"/>
    </xf>
    <xf numFmtId="0" fontId="32" fillId="0" borderId="0" xfId="0" applyFont="1" applyAlignment="1">
      <alignment horizontal="left" vertical="center"/>
    </xf>
    <xf numFmtId="0" fontId="29" fillId="6" borderId="25" xfId="0" applyFont="1" applyFill="1" applyBorder="1" applyAlignment="1">
      <alignment horizontal="left" vertical="center"/>
    </xf>
    <xf numFmtId="0" fontId="29" fillId="6" borderId="26" xfId="0" applyFont="1" applyFill="1" applyBorder="1" applyAlignment="1">
      <alignment horizontal="left" vertical="center"/>
    </xf>
    <xf numFmtId="0" fontId="29" fillId="6" borderId="27" xfId="0" applyFont="1" applyFill="1" applyBorder="1" applyAlignment="1">
      <alignment horizontal="left" vertical="center"/>
    </xf>
    <xf numFmtId="0" fontId="19" fillId="7" borderId="22" xfId="0" applyFont="1" applyFill="1" applyBorder="1" applyAlignment="1">
      <alignment horizontal="left" vertical="center" wrapText="1"/>
    </xf>
    <xf numFmtId="0" fontId="19" fillId="7" borderId="23" xfId="0" applyFont="1" applyFill="1" applyBorder="1" applyAlignment="1">
      <alignment horizontal="left" vertical="center" wrapText="1"/>
    </xf>
    <xf numFmtId="0" fontId="19" fillId="7" borderId="24" xfId="0" applyFont="1" applyFill="1" applyBorder="1" applyAlignment="1">
      <alignment horizontal="left" vertical="center" wrapText="1"/>
    </xf>
    <xf numFmtId="0" fontId="13" fillId="8" borderId="14" xfId="0" applyFont="1" applyFill="1" applyBorder="1" applyAlignment="1">
      <alignment horizontal="center" vertical="center"/>
    </xf>
    <xf numFmtId="0" fontId="13" fillId="8" borderId="15" xfId="0" applyFont="1" applyFill="1" applyBorder="1" applyAlignment="1">
      <alignment horizontal="center" vertical="center"/>
    </xf>
    <xf numFmtId="0" fontId="13" fillId="8" borderId="16" xfId="0" applyFont="1" applyFill="1" applyBorder="1" applyAlignment="1">
      <alignment horizontal="center" vertical="center"/>
    </xf>
  </cellXfs>
  <cellStyles count="5">
    <cellStyle name="Comma" xfId="4" builtinId="3"/>
    <cellStyle name="Currency" xfId="3" builtinId="4"/>
    <cellStyle name="Normal" xfId="0" builtinId="0"/>
    <cellStyle name="Normal 2 2" xfId="2" xr:uid="{55B4BF10-DA36-4F65-A0FC-632665CDBEC9}"/>
    <cellStyle name="Normal 3 2" xfId="1" xr:uid="{6A023352-E81A-4861-9417-63E7C5BA029D}"/>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0B69D-F6C1-4491-9161-A77874005AA8}">
  <sheetPr>
    <tabColor rgb="FF00B0F0"/>
  </sheetPr>
  <dimension ref="A1:G113"/>
  <sheetViews>
    <sheetView tabSelected="1" view="pageBreakPreview" topLeftCell="A93" zoomScale="30" zoomScaleNormal="80" zoomScaleSheetLayoutView="30" workbookViewId="0">
      <selection activeCell="F102" sqref="F102"/>
    </sheetView>
  </sheetViews>
  <sheetFormatPr defaultRowHeight="14.4"/>
  <cols>
    <col min="1" max="1" width="14.77734375" customWidth="1"/>
    <col min="2" max="2" width="255.33203125" customWidth="1"/>
    <col min="3" max="3" width="24.77734375" customWidth="1"/>
    <col min="4" max="4" width="26.44140625" customWidth="1"/>
    <col min="5" max="5" width="48" customWidth="1"/>
    <col min="6" max="6" width="54" customWidth="1"/>
    <col min="7" max="7" width="70.88671875" customWidth="1"/>
  </cols>
  <sheetData>
    <row r="1" spans="1:7" ht="182.55" customHeight="1">
      <c r="A1" s="68" t="s">
        <v>83</v>
      </c>
      <c r="B1" s="69"/>
      <c r="C1" s="69"/>
      <c r="D1" s="69"/>
      <c r="E1" s="69"/>
      <c r="F1" s="69"/>
      <c r="G1" s="69"/>
    </row>
    <row r="2" spans="1:7" ht="49.5" customHeight="1">
      <c r="A2" s="70" t="s">
        <v>102</v>
      </c>
      <c r="B2" s="70"/>
      <c r="C2" s="70"/>
      <c r="D2" s="70"/>
      <c r="E2" s="70"/>
      <c r="F2" s="70"/>
      <c r="G2" s="70"/>
    </row>
    <row r="3" spans="1:7" s="10" customFormat="1" ht="59.55" customHeight="1" thickBot="1">
      <c r="A3" s="22" t="s">
        <v>0</v>
      </c>
      <c r="B3" s="23" t="s">
        <v>1</v>
      </c>
      <c r="C3" s="24" t="s">
        <v>2</v>
      </c>
      <c r="D3" s="24" t="s">
        <v>3</v>
      </c>
      <c r="E3" s="24" t="s">
        <v>89</v>
      </c>
      <c r="F3" s="24" t="s">
        <v>90</v>
      </c>
      <c r="G3" s="25" t="s">
        <v>4</v>
      </c>
    </row>
    <row r="4" spans="1:7" s="10" customFormat="1" ht="56.55" customHeight="1">
      <c r="A4" s="71" t="s">
        <v>93</v>
      </c>
      <c r="B4" s="72"/>
      <c r="C4" s="72"/>
      <c r="D4" s="72"/>
      <c r="E4" s="72"/>
      <c r="F4" s="72"/>
      <c r="G4" s="73"/>
    </row>
    <row r="5" spans="1:7" ht="147.6" customHeight="1">
      <c r="A5" s="26" t="s">
        <v>5</v>
      </c>
      <c r="B5" s="27" t="s">
        <v>130</v>
      </c>
      <c r="C5" s="28" t="s">
        <v>131</v>
      </c>
      <c r="D5" s="29">
        <v>40</v>
      </c>
      <c r="E5" s="20"/>
      <c r="F5" s="21"/>
      <c r="G5" s="3"/>
    </row>
    <row r="6" spans="1:7" ht="179.4" customHeight="1">
      <c r="A6" s="26" t="s">
        <v>6</v>
      </c>
      <c r="B6" s="27" t="s">
        <v>132</v>
      </c>
      <c r="C6" s="28" t="s">
        <v>133</v>
      </c>
      <c r="D6" s="29">
        <v>50</v>
      </c>
      <c r="E6" s="20"/>
      <c r="F6" s="21"/>
      <c r="G6" s="3"/>
    </row>
    <row r="7" spans="1:7" ht="133.94999999999999" customHeight="1">
      <c r="A7" s="26" t="s">
        <v>7</v>
      </c>
      <c r="B7" s="27" t="s">
        <v>134</v>
      </c>
      <c r="C7" s="28" t="s">
        <v>133</v>
      </c>
      <c r="D7" s="29">
        <v>7</v>
      </c>
      <c r="E7" s="20"/>
      <c r="F7" s="21"/>
      <c r="G7" s="3"/>
    </row>
    <row r="8" spans="1:7" ht="142.80000000000001" customHeight="1">
      <c r="A8" s="26" t="s">
        <v>8</v>
      </c>
      <c r="B8" s="27" t="s">
        <v>135</v>
      </c>
      <c r="C8" s="28" t="s">
        <v>133</v>
      </c>
      <c r="D8" s="29">
        <v>3.5</v>
      </c>
      <c r="E8" s="20"/>
      <c r="F8" s="21"/>
      <c r="G8" s="3"/>
    </row>
    <row r="9" spans="1:7" ht="167.4" customHeight="1">
      <c r="A9" s="26" t="s">
        <v>79</v>
      </c>
      <c r="B9" s="27" t="s">
        <v>136</v>
      </c>
      <c r="C9" s="28" t="s">
        <v>133</v>
      </c>
      <c r="D9" s="29">
        <v>28</v>
      </c>
      <c r="E9" s="20"/>
      <c r="F9" s="21"/>
      <c r="G9" s="3"/>
    </row>
    <row r="10" spans="1:7" ht="92.4">
      <c r="A10" s="26" t="s">
        <v>9</v>
      </c>
      <c r="B10" s="27" t="s">
        <v>137</v>
      </c>
      <c r="C10" s="28" t="s">
        <v>14</v>
      </c>
      <c r="D10" s="29">
        <v>22</v>
      </c>
      <c r="E10" s="20"/>
      <c r="F10" s="21"/>
      <c r="G10" s="3"/>
    </row>
    <row r="11" spans="1:7" ht="138.6">
      <c r="A11" s="26" t="s">
        <v>10</v>
      </c>
      <c r="B11" s="27" t="s">
        <v>138</v>
      </c>
      <c r="C11" s="28" t="s">
        <v>131</v>
      </c>
      <c r="D11" s="29">
        <v>85</v>
      </c>
      <c r="E11" s="20"/>
      <c r="F11" s="21"/>
      <c r="G11" s="3"/>
    </row>
    <row r="12" spans="1:7" ht="138.6">
      <c r="A12" s="26" t="s">
        <v>11</v>
      </c>
      <c r="B12" s="27" t="s">
        <v>139</v>
      </c>
      <c r="C12" s="28" t="s">
        <v>131</v>
      </c>
      <c r="D12" s="29">
        <v>60</v>
      </c>
      <c r="E12" s="20"/>
      <c r="F12" s="21"/>
      <c r="G12" s="3"/>
    </row>
    <row r="13" spans="1:7" ht="92.4">
      <c r="A13" s="26" t="s">
        <v>12</v>
      </c>
      <c r="B13" s="27" t="s">
        <v>140</v>
      </c>
      <c r="C13" s="28" t="s">
        <v>131</v>
      </c>
      <c r="D13" s="29">
        <v>60</v>
      </c>
      <c r="E13" s="20"/>
      <c r="F13" s="21"/>
      <c r="G13" s="3"/>
    </row>
    <row r="14" spans="1:7" ht="92.4">
      <c r="A14" s="26" t="s">
        <v>13</v>
      </c>
      <c r="B14" s="30" t="s">
        <v>141</v>
      </c>
      <c r="C14" s="28" t="s">
        <v>131</v>
      </c>
      <c r="D14" s="29">
        <v>22</v>
      </c>
      <c r="E14" s="20"/>
      <c r="F14" s="21"/>
      <c r="G14" s="3"/>
    </row>
    <row r="15" spans="1:7" ht="138.6">
      <c r="A15" s="26" t="s">
        <v>15</v>
      </c>
      <c r="B15" s="27" t="s">
        <v>142</v>
      </c>
      <c r="C15" s="28" t="s">
        <v>131</v>
      </c>
      <c r="D15" s="29">
        <v>0.8</v>
      </c>
      <c r="E15" s="20"/>
      <c r="F15" s="21"/>
      <c r="G15" s="3"/>
    </row>
    <row r="16" spans="1:7" ht="138.6">
      <c r="A16" s="26" t="s">
        <v>16</v>
      </c>
      <c r="B16" s="27" t="s">
        <v>143</v>
      </c>
      <c r="C16" s="29" t="s">
        <v>14</v>
      </c>
      <c r="D16" s="29">
        <v>2</v>
      </c>
      <c r="E16" s="20"/>
      <c r="F16" s="21"/>
      <c r="G16" s="3"/>
    </row>
    <row r="17" spans="1:7" ht="148.94999999999999" customHeight="1">
      <c r="A17" s="26" t="s">
        <v>17</v>
      </c>
      <c r="B17" s="27" t="s">
        <v>144</v>
      </c>
      <c r="C17" s="29" t="s">
        <v>14</v>
      </c>
      <c r="D17" s="29">
        <v>3</v>
      </c>
      <c r="E17" s="20"/>
      <c r="F17" s="21"/>
      <c r="G17" s="3"/>
    </row>
    <row r="18" spans="1:7" ht="138.6">
      <c r="A18" s="26" t="s">
        <v>18</v>
      </c>
      <c r="B18" s="27" t="s">
        <v>145</v>
      </c>
      <c r="C18" s="29" t="s">
        <v>14</v>
      </c>
      <c r="D18" s="29">
        <v>3</v>
      </c>
      <c r="E18" s="20"/>
      <c r="F18" s="21"/>
      <c r="G18" s="3"/>
    </row>
    <row r="19" spans="1:7" ht="138.6">
      <c r="A19" s="26" t="s">
        <v>19</v>
      </c>
      <c r="B19" s="27" t="s">
        <v>146</v>
      </c>
      <c r="C19" s="29" t="s">
        <v>14</v>
      </c>
      <c r="D19" s="29">
        <v>3</v>
      </c>
      <c r="E19" s="20"/>
      <c r="F19" s="21"/>
      <c r="G19" s="3"/>
    </row>
    <row r="20" spans="1:7" ht="184.8">
      <c r="A20" s="26" t="s">
        <v>73</v>
      </c>
      <c r="B20" s="27" t="s">
        <v>147</v>
      </c>
      <c r="C20" s="29" t="s">
        <v>71</v>
      </c>
      <c r="D20" s="29">
        <v>1</v>
      </c>
      <c r="E20" s="20"/>
      <c r="F20" s="21"/>
      <c r="G20" s="3"/>
    </row>
    <row r="21" spans="1:7" ht="138.6">
      <c r="A21" s="26" t="s">
        <v>74</v>
      </c>
      <c r="B21" s="27" t="s">
        <v>148</v>
      </c>
      <c r="C21" s="29" t="s">
        <v>14</v>
      </c>
      <c r="D21" s="29">
        <v>3</v>
      </c>
      <c r="E21" s="20"/>
      <c r="F21" s="21"/>
      <c r="G21" s="3"/>
    </row>
    <row r="22" spans="1:7" ht="138.6">
      <c r="A22" s="26" t="s">
        <v>80</v>
      </c>
      <c r="B22" s="27" t="s">
        <v>149</v>
      </c>
      <c r="C22" s="29" t="s">
        <v>14</v>
      </c>
      <c r="D22" s="29">
        <v>1</v>
      </c>
      <c r="E22" s="20"/>
      <c r="F22" s="21"/>
      <c r="G22" s="3"/>
    </row>
    <row r="23" spans="1:7" ht="138.6">
      <c r="A23" s="26" t="s">
        <v>81</v>
      </c>
      <c r="B23" s="27" t="s">
        <v>150</v>
      </c>
      <c r="C23" s="29" t="s">
        <v>14</v>
      </c>
      <c r="D23" s="29">
        <v>2</v>
      </c>
      <c r="E23" s="20"/>
      <c r="F23" s="21"/>
      <c r="G23" s="3"/>
    </row>
    <row r="24" spans="1:7" ht="184.8">
      <c r="A24" s="26" t="s">
        <v>82</v>
      </c>
      <c r="B24" s="27" t="s">
        <v>151</v>
      </c>
      <c r="C24" s="29" t="s">
        <v>57</v>
      </c>
      <c r="D24" s="29">
        <v>1</v>
      </c>
      <c r="E24" s="20"/>
      <c r="F24" s="21"/>
      <c r="G24" s="3"/>
    </row>
    <row r="25" spans="1:7" ht="207" customHeight="1">
      <c r="A25" s="26" t="s">
        <v>87</v>
      </c>
      <c r="B25" s="27" t="s">
        <v>152</v>
      </c>
      <c r="C25" s="29" t="s">
        <v>57</v>
      </c>
      <c r="D25" s="29">
        <v>1</v>
      </c>
      <c r="E25" s="20"/>
      <c r="F25" s="21"/>
      <c r="G25" s="5"/>
    </row>
    <row r="26" spans="1:7" ht="54.45" customHeight="1">
      <c r="A26" s="74" t="s">
        <v>95</v>
      </c>
      <c r="B26" s="75"/>
      <c r="C26" s="75"/>
      <c r="D26" s="75"/>
      <c r="E26" s="76"/>
      <c r="F26" s="31">
        <f>SUM(F5:F25)</f>
        <v>0</v>
      </c>
      <c r="G26" s="32"/>
    </row>
    <row r="27" spans="1:7" ht="87.45" customHeight="1">
      <c r="A27" s="77" t="s">
        <v>91</v>
      </c>
      <c r="B27" s="78"/>
      <c r="C27" s="78"/>
      <c r="D27" s="78"/>
      <c r="E27" s="78"/>
      <c r="F27" s="78"/>
      <c r="G27" s="79"/>
    </row>
    <row r="28" spans="1:7" ht="30">
      <c r="A28" s="13" t="s">
        <v>20</v>
      </c>
      <c r="B28" s="65" t="s">
        <v>92</v>
      </c>
      <c r="C28" s="66"/>
      <c r="D28" s="66"/>
      <c r="E28" s="66"/>
      <c r="F28" s="66"/>
      <c r="G28" s="67"/>
    </row>
    <row r="29" spans="1:7" ht="138.6">
      <c r="A29" s="33" t="s">
        <v>21</v>
      </c>
      <c r="B29" s="27" t="s">
        <v>153</v>
      </c>
      <c r="C29" s="28" t="s">
        <v>133</v>
      </c>
      <c r="D29" s="34">
        <f>0.56*123+0.4*0.8*20*123</f>
        <v>856.08000000000015</v>
      </c>
      <c r="E29" s="11"/>
      <c r="F29" s="16"/>
      <c r="G29" s="2"/>
    </row>
    <row r="30" spans="1:7" ht="92.4">
      <c r="A30" s="33" t="s">
        <v>22</v>
      </c>
      <c r="B30" s="27" t="s">
        <v>154</v>
      </c>
      <c r="C30" s="28" t="s">
        <v>133</v>
      </c>
      <c r="D30" s="34">
        <f>(1*1*0.15+0.5*0.3*0.1+3.14*0.5*0.5*0.6/4)*123</f>
        <v>34.778249999999993</v>
      </c>
      <c r="E30" s="11"/>
      <c r="F30" s="16"/>
      <c r="G30" s="2"/>
    </row>
    <row r="31" spans="1:7" ht="92.4">
      <c r="A31" s="33" t="s">
        <v>23</v>
      </c>
      <c r="B31" s="30" t="s">
        <v>155</v>
      </c>
      <c r="C31" s="28" t="s">
        <v>156</v>
      </c>
      <c r="D31" s="34">
        <v>24</v>
      </c>
      <c r="E31" s="11"/>
      <c r="F31" s="16"/>
      <c r="G31" s="2"/>
    </row>
    <row r="32" spans="1:7" ht="92.4">
      <c r="A32" s="33" t="s">
        <v>24</v>
      </c>
      <c r="B32" s="27" t="s">
        <v>157</v>
      </c>
      <c r="C32" s="28" t="s">
        <v>14</v>
      </c>
      <c r="D32" s="34">
        <f>123</f>
        <v>123</v>
      </c>
      <c r="E32" s="11"/>
      <c r="F32" s="16"/>
      <c r="G32" s="2"/>
    </row>
    <row r="33" spans="1:7" ht="138.6">
      <c r="A33" s="33" t="s">
        <v>25</v>
      </c>
      <c r="B33" s="27" t="s">
        <v>158</v>
      </c>
      <c r="C33" s="28" t="s">
        <v>156</v>
      </c>
      <c r="D33" s="34">
        <f>10+0.4*0.8*123*20</f>
        <v>797.20000000000016</v>
      </c>
      <c r="E33" s="11"/>
      <c r="F33" s="16"/>
      <c r="G33" s="2"/>
    </row>
    <row r="34" spans="1:7" ht="31.2">
      <c r="A34" s="80" t="s">
        <v>76</v>
      </c>
      <c r="B34" s="81"/>
      <c r="C34" s="81"/>
      <c r="D34" s="81"/>
      <c r="E34" s="82"/>
      <c r="F34" s="12">
        <f>SUM(F29:F33)</f>
        <v>0</v>
      </c>
      <c r="G34" s="15"/>
    </row>
    <row r="35" spans="1:7" ht="45.45" customHeight="1">
      <c r="A35" s="83" t="s">
        <v>27</v>
      </c>
      <c r="B35" s="84"/>
      <c r="C35" s="84"/>
      <c r="D35" s="84"/>
      <c r="E35" s="84"/>
      <c r="F35" s="84"/>
      <c r="G35" s="85"/>
    </row>
    <row r="36" spans="1:7" s="14" customFormat="1" ht="44.55" customHeight="1">
      <c r="A36" s="35" t="s">
        <v>28</v>
      </c>
      <c r="B36" s="86" t="s">
        <v>29</v>
      </c>
      <c r="C36" s="87"/>
      <c r="D36" s="87"/>
      <c r="E36" s="87"/>
      <c r="F36" s="87"/>
      <c r="G36" s="88"/>
    </row>
    <row r="37" spans="1:7" ht="92.4">
      <c r="A37" s="33" t="s">
        <v>30</v>
      </c>
      <c r="B37" s="27" t="s">
        <v>159</v>
      </c>
      <c r="C37" s="28" t="s">
        <v>131</v>
      </c>
      <c r="D37" s="28">
        <v>10</v>
      </c>
      <c r="E37" s="36"/>
      <c r="F37" s="37"/>
      <c r="G37" s="38"/>
    </row>
    <row r="38" spans="1:7" ht="131.4" customHeight="1">
      <c r="A38" s="33" t="s">
        <v>31</v>
      </c>
      <c r="B38" s="27" t="s">
        <v>209</v>
      </c>
      <c r="C38" s="28" t="s">
        <v>14</v>
      </c>
      <c r="D38" s="28">
        <v>100</v>
      </c>
      <c r="E38" s="36"/>
      <c r="F38" s="37"/>
      <c r="G38" s="39" t="s">
        <v>78</v>
      </c>
    </row>
    <row r="39" spans="1:7" ht="138.6">
      <c r="A39" s="33" t="s">
        <v>32</v>
      </c>
      <c r="B39" s="27" t="s">
        <v>160</v>
      </c>
      <c r="C39" s="28" t="s">
        <v>156</v>
      </c>
      <c r="D39" s="28">
        <v>8.5</v>
      </c>
      <c r="E39" s="36"/>
      <c r="F39" s="37"/>
      <c r="G39" s="40" t="s">
        <v>94</v>
      </c>
    </row>
    <row r="40" spans="1:7" ht="138.6">
      <c r="A40" s="33" t="s">
        <v>33</v>
      </c>
      <c r="B40" s="27" t="s">
        <v>161</v>
      </c>
      <c r="C40" s="28" t="s">
        <v>133</v>
      </c>
      <c r="D40" s="28">
        <v>4.2</v>
      </c>
      <c r="E40" s="36"/>
      <c r="F40" s="37"/>
      <c r="G40" s="40" t="s">
        <v>94</v>
      </c>
    </row>
    <row r="41" spans="1:7" ht="133.94999999999999" customHeight="1">
      <c r="A41" s="33" t="s">
        <v>34</v>
      </c>
      <c r="B41" s="27" t="s">
        <v>162</v>
      </c>
      <c r="C41" s="28" t="s">
        <v>14</v>
      </c>
      <c r="D41" s="28">
        <v>100</v>
      </c>
      <c r="E41" s="36"/>
      <c r="F41" s="37"/>
      <c r="G41" s="40" t="s">
        <v>75</v>
      </c>
    </row>
    <row r="42" spans="1:7" ht="163.19999999999999" customHeight="1">
      <c r="A42" s="33" t="s">
        <v>35</v>
      </c>
      <c r="B42" s="27" t="s">
        <v>163</v>
      </c>
      <c r="C42" s="28" t="s">
        <v>133</v>
      </c>
      <c r="D42" s="41">
        <f>((1.5*1.5*0.15))+((1.5*2+1.2*2)*0.15*0.7)+((1.5*2+1.2*2)*0.12*0.81)</f>
        <v>1.4293799999999999</v>
      </c>
      <c r="E42" s="36"/>
      <c r="F42" s="37"/>
      <c r="G42" s="38"/>
    </row>
    <row r="43" spans="1:7" ht="161.4" customHeight="1">
      <c r="A43" s="33" t="s">
        <v>36</v>
      </c>
      <c r="B43" s="27" t="s">
        <v>164</v>
      </c>
      <c r="C43" s="28" t="s">
        <v>131</v>
      </c>
      <c r="D43" s="41">
        <f>1.4*1.4</f>
        <v>1.9599999999999997</v>
      </c>
      <c r="E43" s="36"/>
      <c r="F43" s="37"/>
      <c r="G43" s="38"/>
    </row>
    <row r="44" spans="1:7" ht="85.5" customHeight="1">
      <c r="A44" s="33" t="s">
        <v>68</v>
      </c>
      <c r="B44" s="27" t="s">
        <v>165</v>
      </c>
      <c r="C44" s="28" t="s">
        <v>26</v>
      </c>
      <c r="D44" s="28">
        <v>1</v>
      </c>
      <c r="E44" s="36"/>
      <c r="F44" s="37"/>
      <c r="G44" s="38"/>
    </row>
    <row r="45" spans="1:7" ht="109.8" customHeight="1">
      <c r="A45" s="33" t="s">
        <v>69</v>
      </c>
      <c r="B45" s="27" t="s">
        <v>166</v>
      </c>
      <c r="C45" s="28" t="s">
        <v>71</v>
      </c>
      <c r="D45" s="28">
        <v>1</v>
      </c>
      <c r="E45" s="36"/>
      <c r="F45" s="37"/>
      <c r="G45" s="38"/>
    </row>
    <row r="46" spans="1:7" ht="94.05" customHeight="1">
      <c r="A46" s="33" t="s">
        <v>70</v>
      </c>
      <c r="B46" s="27" t="s">
        <v>167</v>
      </c>
      <c r="C46" s="28" t="s">
        <v>71</v>
      </c>
      <c r="D46" s="28">
        <v>1</v>
      </c>
      <c r="E46" s="36"/>
      <c r="F46" s="37"/>
      <c r="G46" s="38"/>
    </row>
    <row r="47" spans="1:7" s="14" customFormat="1" ht="46.2">
      <c r="A47" s="89" t="s">
        <v>84</v>
      </c>
      <c r="B47" s="90"/>
      <c r="C47" s="90"/>
      <c r="D47" s="91"/>
      <c r="E47" s="42"/>
      <c r="F47" s="43">
        <f>SUM(F37:F46)</f>
        <v>0</v>
      </c>
      <c r="G47" s="38"/>
    </row>
    <row r="48" spans="1:7" ht="168.6" customHeight="1">
      <c r="A48" s="92" t="s">
        <v>85</v>
      </c>
      <c r="B48" s="93"/>
      <c r="C48" s="93"/>
      <c r="D48" s="93"/>
      <c r="E48" s="93"/>
      <c r="F48" s="93"/>
      <c r="G48" s="94"/>
    </row>
    <row r="49" spans="1:7" s="14" customFormat="1" ht="45.6">
      <c r="A49" s="35" t="s">
        <v>37</v>
      </c>
      <c r="B49" s="44" t="s">
        <v>86</v>
      </c>
      <c r="C49" s="45"/>
      <c r="D49" s="45"/>
      <c r="E49" s="45"/>
      <c r="F49" s="45"/>
      <c r="G49" s="46"/>
    </row>
    <row r="50" spans="1:7" ht="102.6" customHeight="1">
      <c r="A50" s="33" t="s">
        <v>38</v>
      </c>
      <c r="B50" s="27" t="s">
        <v>168</v>
      </c>
      <c r="C50" s="28" t="s">
        <v>133</v>
      </c>
      <c r="D50" s="34">
        <v>25</v>
      </c>
      <c r="E50" s="47"/>
      <c r="F50" s="37"/>
      <c r="G50" s="38"/>
    </row>
    <row r="51" spans="1:7" ht="188.4" customHeight="1">
      <c r="A51" s="33" t="s">
        <v>39</v>
      </c>
      <c r="B51" s="27" t="s">
        <v>169</v>
      </c>
      <c r="C51" s="28" t="s">
        <v>133</v>
      </c>
      <c r="D51" s="34">
        <v>32</v>
      </c>
      <c r="E51" s="47"/>
      <c r="F51" s="37"/>
      <c r="G51" s="38"/>
    </row>
    <row r="52" spans="1:7" ht="166.2" customHeight="1">
      <c r="A52" s="33" t="s">
        <v>40</v>
      </c>
      <c r="B52" s="27" t="s">
        <v>170</v>
      </c>
      <c r="C52" s="28" t="s">
        <v>131</v>
      </c>
      <c r="D52" s="34">
        <v>70</v>
      </c>
      <c r="E52" s="47"/>
      <c r="F52" s="37"/>
      <c r="G52" s="38"/>
    </row>
    <row r="53" spans="1:7" ht="138" customHeight="1">
      <c r="A53" s="33" t="s">
        <v>41</v>
      </c>
      <c r="B53" s="27" t="s">
        <v>171</v>
      </c>
      <c r="C53" s="28" t="s">
        <v>133</v>
      </c>
      <c r="D53" s="34">
        <v>10.5</v>
      </c>
      <c r="E53" s="47"/>
      <c r="F53" s="37"/>
      <c r="G53" s="38"/>
    </row>
    <row r="54" spans="1:7" ht="137.55000000000001" customHeight="1">
      <c r="A54" s="33" t="s">
        <v>42</v>
      </c>
      <c r="B54" s="27" t="s">
        <v>172</v>
      </c>
      <c r="C54" s="28" t="s">
        <v>14</v>
      </c>
      <c r="D54" s="34">
        <f>(22*2+11.5*2)</f>
        <v>67</v>
      </c>
      <c r="E54" s="47"/>
      <c r="F54" s="37"/>
      <c r="G54" s="48"/>
    </row>
    <row r="55" spans="1:7" ht="111.6" customHeight="1">
      <c r="A55" s="33" t="s">
        <v>43</v>
      </c>
      <c r="B55" s="27" t="s">
        <v>173</v>
      </c>
      <c r="C55" s="28" t="s">
        <v>131</v>
      </c>
      <c r="D55" s="34">
        <v>70</v>
      </c>
      <c r="E55" s="47"/>
      <c r="F55" s="37"/>
      <c r="G55" s="38"/>
    </row>
    <row r="56" spans="1:7" ht="85.5" customHeight="1">
      <c r="A56" s="33" t="s">
        <v>44</v>
      </c>
      <c r="B56" s="27" t="s">
        <v>174</v>
      </c>
      <c r="C56" s="28" t="s">
        <v>133</v>
      </c>
      <c r="D56" s="28">
        <v>28</v>
      </c>
      <c r="E56" s="47"/>
      <c r="F56" s="37"/>
      <c r="G56" s="38"/>
    </row>
    <row r="57" spans="1:7" s="14" customFormat="1" ht="48.45" customHeight="1">
      <c r="A57" s="89" t="s">
        <v>101</v>
      </c>
      <c r="B57" s="90"/>
      <c r="C57" s="90"/>
      <c r="D57" s="90"/>
      <c r="E57" s="91"/>
      <c r="F57" s="43">
        <f>SUM(F50:F56)</f>
        <v>0</v>
      </c>
      <c r="G57" s="38"/>
    </row>
    <row r="58" spans="1:7" s="14" customFormat="1" ht="48.45" customHeight="1">
      <c r="A58" s="35" t="s">
        <v>45</v>
      </c>
      <c r="B58" s="86" t="s">
        <v>103</v>
      </c>
      <c r="C58" s="87"/>
      <c r="D58" s="87"/>
      <c r="E58" s="87"/>
      <c r="F58" s="87"/>
      <c r="G58" s="88"/>
    </row>
    <row r="59" spans="1:7" s="14" customFormat="1" ht="138.6">
      <c r="A59" s="33" t="s">
        <v>47</v>
      </c>
      <c r="B59" s="27" t="s">
        <v>175</v>
      </c>
      <c r="C59" s="28" t="s">
        <v>133</v>
      </c>
      <c r="D59" s="34">
        <v>9</v>
      </c>
      <c r="E59" s="36"/>
      <c r="F59" s="37"/>
      <c r="G59" s="38"/>
    </row>
    <row r="60" spans="1:7" s="14" customFormat="1" ht="199.8" customHeight="1">
      <c r="A60" s="33" t="s">
        <v>48</v>
      </c>
      <c r="B60" s="27" t="s">
        <v>169</v>
      </c>
      <c r="C60" s="28" t="s">
        <v>133</v>
      </c>
      <c r="D60" s="34">
        <v>6.7</v>
      </c>
      <c r="E60" s="36"/>
      <c r="F60" s="37"/>
      <c r="G60" s="38"/>
    </row>
    <row r="61" spans="1:7" s="14" customFormat="1" ht="208.8" customHeight="1">
      <c r="A61" s="33" t="s">
        <v>49</v>
      </c>
      <c r="B61" s="27" t="s">
        <v>176</v>
      </c>
      <c r="C61" s="28" t="s">
        <v>57</v>
      </c>
      <c r="D61" s="34">
        <v>2</v>
      </c>
      <c r="E61" s="36"/>
      <c r="F61" s="37"/>
      <c r="G61" s="38"/>
    </row>
    <row r="62" spans="1:7" s="14" customFormat="1" ht="144.6" customHeight="1">
      <c r="A62" s="33" t="s">
        <v>50</v>
      </c>
      <c r="B62" s="27" t="s">
        <v>177</v>
      </c>
      <c r="C62" s="28" t="s">
        <v>156</v>
      </c>
      <c r="D62" s="34">
        <v>0.5</v>
      </c>
      <c r="E62" s="36"/>
      <c r="F62" s="37"/>
      <c r="G62" s="38"/>
    </row>
    <row r="63" spans="1:7" s="14" customFormat="1" ht="94.2" customHeight="1">
      <c r="A63" s="33" t="s">
        <v>51</v>
      </c>
      <c r="B63" s="30" t="s">
        <v>178</v>
      </c>
      <c r="C63" s="28" t="s">
        <v>156</v>
      </c>
      <c r="D63" s="34">
        <v>1</v>
      </c>
      <c r="E63" s="36"/>
      <c r="F63" s="37"/>
      <c r="G63" s="38"/>
    </row>
    <row r="64" spans="1:7" s="14" customFormat="1" ht="89.4" customHeight="1">
      <c r="A64" s="33" t="s">
        <v>52</v>
      </c>
      <c r="B64" s="27" t="s">
        <v>179</v>
      </c>
      <c r="C64" s="28" t="s">
        <v>156</v>
      </c>
      <c r="D64" s="34">
        <v>3</v>
      </c>
      <c r="E64" s="36"/>
      <c r="F64" s="37"/>
      <c r="G64" s="38"/>
    </row>
    <row r="65" spans="1:7" s="14" customFormat="1" ht="48.45" customHeight="1">
      <c r="A65" s="98" t="s">
        <v>104</v>
      </c>
      <c r="B65" s="99"/>
      <c r="C65" s="99"/>
      <c r="D65" s="99"/>
      <c r="E65" s="100"/>
      <c r="F65" s="49">
        <f>SUM(F59:F64)</f>
        <v>0</v>
      </c>
      <c r="G65" s="38"/>
    </row>
    <row r="66" spans="1:7" s="14" customFormat="1" ht="90" customHeight="1">
      <c r="A66" s="101" t="s">
        <v>105</v>
      </c>
      <c r="B66" s="102"/>
      <c r="C66" s="102"/>
      <c r="D66" s="102"/>
      <c r="E66" s="102"/>
      <c r="F66" s="102"/>
      <c r="G66" s="103"/>
    </row>
    <row r="67" spans="1:7" s="14" customFormat="1" ht="45.6">
      <c r="A67" s="13" t="s">
        <v>53</v>
      </c>
      <c r="B67" s="86" t="s">
        <v>46</v>
      </c>
      <c r="C67" s="87"/>
      <c r="D67" s="87"/>
      <c r="E67" s="87"/>
      <c r="F67" s="87"/>
      <c r="G67" s="88"/>
    </row>
    <row r="68" spans="1:7" ht="138.6">
      <c r="A68" s="33" t="s">
        <v>55</v>
      </c>
      <c r="B68" s="30" t="s">
        <v>180</v>
      </c>
      <c r="C68" s="28" t="s">
        <v>133</v>
      </c>
      <c r="D68" s="50">
        <f>0.8*0.4*3195+0.8*0.4*411+427*0.8*0.2</f>
        <v>1222.2400000000002</v>
      </c>
      <c r="E68" s="11"/>
      <c r="F68" s="16"/>
      <c r="G68" s="2"/>
    </row>
    <row r="69" spans="1:7" ht="138.6">
      <c r="A69" s="33" t="s">
        <v>56</v>
      </c>
      <c r="B69" s="27" t="s">
        <v>181</v>
      </c>
      <c r="C69" s="28" t="s">
        <v>133</v>
      </c>
      <c r="D69" s="50">
        <f>0.6*0.4*3195+0.6*0.4*411+427*0.6*0.2</f>
        <v>916.68</v>
      </c>
      <c r="E69" s="11"/>
      <c r="F69" s="16"/>
      <c r="G69" s="2"/>
    </row>
    <row r="70" spans="1:7" ht="92.4">
      <c r="A70" s="33" t="s">
        <v>58</v>
      </c>
      <c r="B70" s="27" t="s">
        <v>182</v>
      </c>
      <c r="C70" s="28" t="s">
        <v>133</v>
      </c>
      <c r="D70" s="50">
        <f>0.2*0.4*3195+0.2*0.4*411+427*0.2*0.2</f>
        <v>305.56000000000006</v>
      </c>
      <c r="E70" s="11"/>
      <c r="F70" s="16"/>
      <c r="G70" s="9"/>
    </row>
    <row r="71" spans="1:7" ht="271.2" customHeight="1">
      <c r="A71" s="33" t="s">
        <v>61</v>
      </c>
      <c r="B71" s="27" t="s">
        <v>183</v>
      </c>
      <c r="C71" s="28" t="s">
        <v>57</v>
      </c>
      <c r="D71" s="28">
        <v>123</v>
      </c>
      <c r="E71" s="11"/>
      <c r="F71" s="16"/>
      <c r="G71" s="4"/>
    </row>
    <row r="72" spans="1:7" ht="184.8" customHeight="1">
      <c r="A72" s="33" t="s">
        <v>62</v>
      </c>
      <c r="B72" s="51" t="s">
        <v>184</v>
      </c>
      <c r="C72" s="28" t="s">
        <v>14</v>
      </c>
      <c r="D72" s="28">
        <v>1980</v>
      </c>
      <c r="E72" s="11"/>
      <c r="F72" s="16"/>
      <c r="G72" s="2"/>
    </row>
    <row r="73" spans="1:7" ht="184.8">
      <c r="A73" s="33" t="s">
        <v>63</v>
      </c>
      <c r="B73" s="27" t="s">
        <v>185</v>
      </c>
      <c r="C73" s="28" t="s">
        <v>14</v>
      </c>
      <c r="D73" s="28">
        <v>101</v>
      </c>
      <c r="E73" s="11"/>
      <c r="F73" s="16"/>
      <c r="G73" s="2"/>
    </row>
    <row r="74" spans="1:7" ht="277.2">
      <c r="A74" s="33" t="s">
        <v>64</v>
      </c>
      <c r="B74" s="27" t="s">
        <v>186</v>
      </c>
      <c r="C74" s="28" t="s">
        <v>14</v>
      </c>
      <c r="D74" s="28">
        <v>314</v>
      </c>
      <c r="E74" s="11"/>
      <c r="F74" s="16"/>
      <c r="G74" s="2"/>
    </row>
    <row r="75" spans="1:7" ht="200.4" customHeight="1">
      <c r="A75" s="33" t="s">
        <v>96</v>
      </c>
      <c r="B75" s="27" t="s">
        <v>187</v>
      </c>
      <c r="C75" s="28" t="s">
        <v>14</v>
      </c>
      <c r="D75" s="28">
        <v>304</v>
      </c>
      <c r="E75" s="11"/>
      <c r="F75" s="16"/>
      <c r="G75" s="8"/>
    </row>
    <row r="76" spans="1:7" ht="202.2" customHeight="1">
      <c r="A76" s="33" t="s">
        <v>97</v>
      </c>
      <c r="B76" s="27" t="s">
        <v>188</v>
      </c>
      <c r="C76" s="28" t="s">
        <v>14</v>
      </c>
      <c r="D76" s="28">
        <v>496</v>
      </c>
      <c r="E76" s="11"/>
      <c r="F76" s="18"/>
      <c r="G76" s="7"/>
    </row>
    <row r="77" spans="1:7" ht="208.8" customHeight="1">
      <c r="A77" s="33" t="s">
        <v>98</v>
      </c>
      <c r="B77" s="27" t="s">
        <v>189</v>
      </c>
      <c r="C77" s="28" t="s">
        <v>26</v>
      </c>
      <c r="D77" s="28">
        <v>1</v>
      </c>
      <c r="E77" s="11"/>
      <c r="F77" s="16"/>
      <c r="G77" s="2"/>
    </row>
    <row r="78" spans="1:7" ht="166.2" customHeight="1">
      <c r="A78" s="33" t="s">
        <v>99</v>
      </c>
      <c r="B78" s="27" t="s">
        <v>190</v>
      </c>
      <c r="C78" s="28" t="s">
        <v>26</v>
      </c>
      <c r="D78" s="28">
        <v>1</v>
      </c>
      <c r="E78" s="11"/>
      <c r="F78" s="16"/>
      <c r="G78" s="6"/>
    </row>
    <row r="79" spans="1:7" ht="45.6">
      <c r="A79" s="89" t="s">
        <v>77</v>
      </c>
      <c r="B79" s="90"/>
      <c r="C79" s="90"/>
      <c r="D79" s="91"/>
      <c r="E79" s="17"/>
      <c r="F79" s="12">
        <f>SUM(F68:F78)</f>
        <v>0</v>
      </c>
      <c r="G79" s="15"/>
    </row>
    <row r="80" spans="1:7" ht="114" customHeight="1">
      <c r="A80" s="95" t="s">
        <v>88</v>
      </c>
      <c r="B80" s="96"/>
      <c r="C80" s="96"/>
      <c r="D80" s="96"/>
      <c r="E80" s="96"/>
      <c r="F80" s="96"/>
      <c r="G80" s="97"/>
    </row>
    <row r="81" spans="1:7" ht="45.6">
      <c r="A81" s="35" t="s">
        <v>106</v>
      </c>
      <c r="B81" s="86" t="s">
        <v>54</v>
      </c>
      <c r="C81" s="87"/>
      <c r="D81" s="87"/>
      <c r="E81" s="87"/>
      <c r="F81" s="87"/>
      <c r="G81" s="88"/>
    </row>
    <row r="82" spans="1:7" ht="99.6" customHeight="1">
      <c r="A82" s="52" t="s">
        <v>107</v>
      </c>
      <c r="B82" s="53" t="s">
        <v>191</v>
      </c>
      <c r="C82" s="28" t="s">
        <v>156</v>
      </c>
      <c r="D82" s="34">
        <v>2</v>
      </c>
      <c r="E82" s="36"/>
      <c r="F82" s="37"/>
      <c r="G82" s="38"/>
    </row>
    <row r="83" spans="1:7" ht="364.2" customHeight="1">
      <c r="A83" s="52" t="s">
        <v>108</v>
      </c>
      <c r="B83" s="53" t="s">
        <v>192</v>
      </c>
      <c r="C83" s="28" t="s">
        <v>126</v>
      </c>
      <c r="D83" s="28">
        <v>8100</v>
      </c>
      <c r="E83" s="36"/>
      <c r="F83" s="37"/>
      <c r="G83" s="54" t="s">
        <v>72</v>
      </c>
    </row>
    <row r="84" spans="1:7" ht="409.2" customHeight="1">
      <c r="A84" s="52" t="s">
        <v>109</v>
      </c>
      <c r="B84" s="53" t="s">
        <v>193</v>
      </c>
      <c r="C84" s="55" t="s">
        <v>59</v>
      </c>
      <c r="D84" s="55">
        <v>1</v>
      </c>
      <c r="E84" s="36"/>
      <c r="F84" s="37"/>
      <c r="G84" s="54" t="s">
        <v>60</v>
      </c>
    </row>
    <row r="85" spans="1:7" ht="181.2" customHeight="1">
      <c r="A85" s="52" t="s">
        <v>110</v>
      </c>
      <c r="B85" s="56" t="s">
        <v>194</v>
      </c>
      <c r="C85" s="55" t="s">
        <v>59</v>
      </c>
      <c r="D85" s="55">
        <v>1</v>
      </c>
      <c r="E85" s="36"/>
      <c r="F85" s="37"/>
      <c r="G85" s="38"/>
    </row>
    <row r="86" spans="1:7" ht="138.6">
      <c r="A86" s="52" t="s">
        <v>111</v>
      </c>
      <c r="B86" s="27" t="s">
        <v>195</v>
      </c>
      <c r="C86" s="28" t="s">
        <v>14</v>
      </c>
      <c r="D86" s="28">
        <v>120</v>
      </c>
      <c r="E86" s="36"/>
      <c r="F86" s="37"/>
      <c r="G86" s="38"/>
    </row>
    <row r="87" spans="1:7" ht="132" customHeight="1">
      <c r="A87" s="52" t="s">
        <v>112</v>
      </c>
      <c r="B87" s="27" t="s">
        <v>196</v>
      </c>
      <c r="C87" s="28" t="s">
        <v>14</v>
      </c>
      <c r="D87" s="28">
        <v>20</v>
      </c>
      <c r="E87" s="36"/>
      <c r="F87" s="37"/>
      <c r="G87" s="38"/>
    </row>
    <row r="88" spans="1:7" ht="203.4" customHeight="1">
      <c r="A88" s="52" t="s">
        <v>113</v>
      </c>
      <c r="B88" s="27" t="s">
        <v>197</v>
      </c>
      <c r="C88" s="28" t="s">
        <v>65</v>
      </c>
      <c r="D88" s="28">
        <v>1</v>
      </c>
      <c r="E88" s="36"/>
      <c r="F88" s="37"/>
      <c r="G88" s="27"/>
    </row>
    <row r="89" spans="1:7" ht="75.45" customHeight="1">
      <c r="A89" s="52" t="s">
        <v>114</v>
      </c>
      <c r="B89" s="27" t="s">
        <v>198</v>
      </c>
      <c r="C89" s="28" t="s">
        <v>14</v>
      </c>
      <c r="D89" s="28">
        <v>220</v>
      </c>
      <c r="E89" s="36"/>
      <c r="F89" s="37"/>
      <c r="G89" s="38"/>
    </row>
    <row r="90" spans="1:7" ht="85.5" customHeight="1">
      <c r="A90" s="52" t="s">
        <v>115</v>
      </c>
      <c r="B90" s="30" t="s">
        <v>199</v>
      </c>
      <c r="C90" s="28" t="s">
        <v>26</v>
      </c>
      <c r="D90" s="28">
        <v>1</v>
      </c>
      <c r="E90" s="36"/>
      <c r="F90" s="37"/>
      <c r="G90" s="38"/>
    </row>
    <row r="91" spans="1:7" ht="82.05" customHeight="1">
      <c r="A91" s="52" t="s">
        <v>116</v>
      </c>
      <c r="B91" s="30" t="s">
        <v>200</v>
      </c>
      <c r="C91" s="28" t="s">
        <v>66</v>
      </c>
      <c r="D91" s="28">
        <v>1</v>
      </c>
      <c r="E91" s="36"/>
      <c r="F91" s="37"/>
      <c r="G91" s="38"/>
    </row>
    <row r="92" spans="1:7" ht="118.95" customHeight="1">
      <c r="A92" s="52" t="s">
        <v>117</v>
      </c>
      <c r="B92" s="27" t="s">
        <v>201</v>
      </c>
      <c r="C92" s="28" t="s">
        <v>14</v>
      </c>
      <c r="D92" s="28">
        <v>910</v>
      </c>
      <c r="E92" s="36"/>
      <c r="F92" s="37"/>
      <c r="G92" s="38"/>
    </row>
    <row r="93" spans="1:7" ht="138.6">
      <c r="A93" s="52" t="s">
        <v>118</v>
      </c>
      <c r="B93" s="30" t="s">
        <v>202</v>
      </c>
      <c r="C93" s="28" t="s">
        <v>26</v>
      </c>
      <c r="D93" s="28">
        <v>1</v>
      </c>
      <c r="E93" s="36"/>
      <c r="F93" s="37"/>
      <c r="G93" s="38"/>
    </row>
    <row r="94" spans="1:7" ht="82.05" customHeight="1">
      <c r="A94" s="52" t="s">
        <v>119</v>
      </c>
      <c r="B94" s="27" t="s">
        <v>203</v>
      </c>
      <c r="C94" s="28" t="s">
        <v>133</v>
      </c>
      <c r="D94" s="28">
        <v>1</v>
      </c>
      <c r="E94" s="36"/>
      <c r="F94" s="37"/>
      <c r="G94" s="57"/>
    </row>
    <row r="95" spans="1:7" ht="76.95" customHeight="1">
      <c r="A95" s="52" t="s">
        <v>120</v>
      </c>
      <c r="B95" s="30" t="s">
        <v>178</v>
      </c>
      <c r="C95" s="28" t="s">
        <v>133</v>
      </c>
      <c r="D95" s="55">
        <v>1</v>
      </c>
      <c r="E95" s="36"/>
      <c r="F95" s="37"/>
      <c r="G95" s="57"/>
    </row>
    <row r="96" spans="1:7" ht="82.5" customHeight="1">
      <c r="A96" s="52" t="s">
        <v>121</v>
      </c>
      <c r="B96" s="27" t="s">
        <v>204</v>
      </c>
      <c r="C96" s="28" t="s">
        <v>133</v>
      </c>
      <c r="D96" s="28">
        <v>3</v>
      </c>
      <c r="E96" s="36"/>
      <c r="F96" s="37"/>
      <c r="G96" s="58"/>
    </row>
    <row r="97" spans="1:7" ht="129.44999999999999" customHeight="1">
      <c r="A97" s="52" t="s">
        <v>122</v>
      </c>
      <c r="B97" s="27" t="s">
        <v>205</v>
      </c>
      <c r="C97" s="28" t="s">
        <v>67</v>
      </c>
      <c r="D97" s="28">
        <v>3</v>
      </c>
      <c r="E97" s="36"/>
      <c r="F97" s="37"/>
      <c r="G97" s="58"/>
    </row>
    <row r="98" spans="1:7" ht="83.55" customHeight="1">
      <c r="A98" s="52" t="s">
        <v>123</v>
      </c>
      <c r="B98" s="27" t="s">
        <v>206</v>
      </c>
      <c r="C98" s="28" t="s">
        <v>133</v>
      </c>
      <c r="D98" s="28">
        <v>2</v>
      </c>
      <c r="E98" s="36"/>
      <c r="F98" s="37"/>
      <c r="G98" s="59"/>
    </row>
    <row r="99" spans="1:7" ht="83.55" customHeight="1">
      <c r="A99" s="52" t="s">
        <v>124</v>
      </c>
      <c r="B99" s="27" t="s">
        <v>207</v>
      </c>
      <c r="C99" s="28" t="s">
        <v>57</v>
      </c>
      <c r="D99" s="28">
        <v>1</v>
      </c>
      <c r="E99" s="36"/>
      <c r="F99" s="37"/>
      <c r="G99" s="59"/>
    </row>
    <row r="100" spans="1:7" ht="44.55" customHeight="1" thickBot="1">
      <c r="A100" s="105" t="s">
        <v>77</v>
      </c>
      <c r="B100" s="106"/>
      <c r="C100" s="106"/>
      <c r="D100" s="107"/>
      <c r="E100" s="60"/>
      <c r="F100" s="43">
        <f>SUM(F82:F99)</f>
        <v>0</v>
      </c>
      <c r="G100" s="61"/>
    </row>
    <row r="101" spans="1:7" ht="178.2" customHeight="1" thickBot="1">
      <c r="A101" s="108" t="s">
        <v>100</v>
      </c>
      <c r="B101" s="109"/>
      <c r="C101" s="109"/>
      <c r="D101" s="109"/>
      <c r="E101" s="109"/>
      <c r="F101" s="109"/>
      <c r="G101" s="110"/>
    </row>
    <row r="102" spans="1:7" ht="38.1" customHeight="1" thickBot="1">
      <c r="A102" s="111" t="s">
        <v>125</v>
      </c>
      <c r="B102" s="112"/>
      <c r="C102" s="112"/>
      <c r="D102" s="112"/>
      <c r="E102" s="113"/>
      <c r="F102" s="19">
        <f>F100+F79+F57+F47+F65+F34+F26</f>
        <v>0</v>
      </c>
      <c r="G102" s="1"/>
    </row>
    <row r="105" spans="1:7" ht="66" customHeight="1">
      <c r="A105" s="104" t="s">
        <v>208</v>
      </c>
      <c r="B105" s="104"/>
      <c r="C105" s="62"/>
      <c r="D105" s="63"/>
      <c r="E105" s="64"/>
    </row>
    <row r="106" spans="1:7" ht="66" customHeight="1">
      <c r="A106" s="104" t="s">
        <v>129</v>
      </c>
      <c r="B106" s="104"/>
      <c r="C106" s="62"/>
      <c r="D106" s="63"/>
      <c r="E106" s="64"/>
    </row>
    <row r="107" spans="1:7" ht="105" customHeight="1">
      <c r="A107" s="62" t="s">
        <v>127</v>
      </c>
      <c r="B107" s="62"/>
      <c r="C107" s="62"/>
      <c r="D107" s="63"/>
      <c r="E107" s="64"/>
    </row>
    <row r="108" spans="1:7" ht="66" customHeight="1">
      <c r="A108" s="62" t="s">
        <v>128</v>
      </c>
      <c r="B108" s="62"/>
      <c r="C108" s="62"/>
      <c r="D108" s="63"/>
      <c r="E108" s="64"/>
    </row>
    <row r="109" spans="1:7" ht="66" customHeight="1">
      <c r="A109" s="62"/>
      <c r="B109" s="62"/>
      <c r="C109" s="63"/>
      <c r="D109" s="63"/>
      <c r="E109" s="64"/>
    </row>
    <row r="110" spans="1:7" ht="66" customHeight="1">
      <c r="A110" s="62"/>
      <c r="B110" s="62"/>
      <c r="C110" s="62"/>
      <c r="D110" s="63"/>
      <c r="E110" s="64"/>
    </row>
    <row r="111" spans="1:7" ht="66" customHeight="1">
      <c r="A111" s="62"/>
      <c r="B111" s="62"/>
      <c r="C111" s="62"/>
      <c r="D111" s="63"/>
      <c r="E111" s="64"/>
    </row>
    <row r="112" spans="1:7" ht="66" customHeight="1">
      <c r="A112" s="62"/>
      <c r="B112" s="62"/>
      <c r="C112" s="62"/>
      <c r="D112" s="63"/>
      <c r="E112" s="64"/>
    </row>
    <row r="113" spans="1:5" ht="66" customHeight="1">
      <c r="A113" s="62"/>
      <c r="B113" s="62"/>
      <c r="C113" s="62"/>
      <c r="D113" s="63"/>
      <c r="E113" s="64"/>
    </row>
  </sheetData>
  <mergeCells count="24">
    <mergeCell ref="A105:B105"/>
    <mergeCell ref="A106:B106"/>
    <mergeCell ref="B81:G81"/>
    <mergeCell ref="A100:D100"/>
    <mergeCell ref="A101:G101"/>
    <mergeCell ref="A102:E102"/>
    <mergeCell ref="A57:E57"/>
    <mergeCell ref="B67:G67"/>
    <mergeCell ref="A79:D79"/>
    <mergeCell ref="A80:G80"/>
    <mergeCell ref="B58:G58"/>
    <mergeCell ref="A65:E65"/>
    <mergeCell ref="A66:G66"/>
    <mergeCell ref="A34:E34"/>
    <mergeCell ref="A35:G35"/>
    <mergeCell ref="B36:G36"/>
    <mergeCell ref="A47:D47"/>
    <mergeCell ref="A48:G48"/>
    <mergeCell ref="B28:G28"/>
    <mergeCell ref="A1:G1"/>
    <mergeCell ref="A2:G2"/>
    <mergeCell ref="A4:G4"/>
    <mergeCell ref="A26:E26"/>
    <mergeCell ref="A27:G27"/>
  </mergeCells>
  <phoneticPr fontId="2" type="noConversion"/>
  <printOptions horizontalCentered="1" verticalCentered="1"/>
  <pageMargins left="0.7" right="0.7" top="0.75" bottom="0.75" header="0.3" footer="0.3"/>
  <pageSetup scale="18" orientation="portrait" r:id="rId1"/>
  <rowBreaks count="3" manualBreakCount="3">
    <brk id="26" max="6" man="1"/>
    <brk id="57" max="6" man="1"/>
    <brk id="8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Taheri Haji Saleh BoQ for PR</vt:lpstr>
      <vt:lpstr>'Taheri Haji Saleh BoQ for PR'!Print_Area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Zia Mohammad Amirzai</dc:creator>
  <cp:lastModifiedBy>Sayed Masoud Tural</cp:lastModifiedBy>
  <cp:lastPrinted>2024-08-13T19:25:14Z</cp:lastPrinted>
  <dcterms:created xsi:type="dcterms:W3CDTF">2022-06-26T03:44:01Z</dcterms:created>
  <dcterms:modified xsi:type="dcterms:W3CDTF">2024-08-13T19:25:49Z</dcterms:modified>
</cp:coreProperties>
</file>