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D:\9- b , UNHCR\All posted ITB and RFQ in Acbar Site\7- RFQ for Dargi_Mirkalan_Pipe_Scheme_Project\01. APBHO Bid documents for pipe scheme network\"/>
    </mc:Choice>
  </mc:AlternateContent>
  <xr:revisionPtr revIDLastSave="0" documentId="13_ncr:1_{A95FF069-4960-4426-910A-05B719D05E52}" xr6:coauthVersionLast="47" xr6:coauthVersionMax="47" xr10:uidLastSave="{00000000-0000-0000-0000-000000000000}"/>
  <bookViews>
    <workbookView xWindow="-96" yWindow="-96" windowWidth="23232" windowHeight="12432" xr2:uid="{00000000-000D-0000-FFFF-FFFF00000000}"/>
  </bookViews>
  <sheets>
    <sheet name="BoQ" sheetId="2" r:id="rId1"/>
    <sheet name="Details Calculations" sheetId="4" r:id="rId2"/>
  </sheets>
  <definedNames>
    <definedName name="_xlnm.Print_Area" localSheetId="0">BoQ!$A$1:$G$157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2" i="2" l="1"/>
  <c r="D55" i="2"/>
  <c r="D54" i="2"/>
  <c r="D53" i="2"/>
  <c r="H133" i="4"/>
  <c r="H132" i="4"/>
  <c r="H131" i="4"/>
  <c r="H130" i="4"/>
  <c r="H129" i="4"/>
  <c r="H128" i="4"/>
  <c r="H127" i="4"/>
  <c r="H126" i="4"/>
  <c r="H125" i="4"/>
  <c r="H124" i="4"/>
  <c r="H123" i="4"/>
  <c r="H122" i="4"/>
  <c r="H120" i="4"/>
  <c r="H119" i="4"/>
  <c r="H118" i="4"/>
  <c r="H117" i="4"/>
  <c r="H116" i="4"/>
  <c r="H115" i="4"/>
  <c r="H114" i="4"/>
  <c r="H113" i="4"/>
  <c r="H112" i="4"/>
  <c r="H111" i="4"/>
  <c r="H110" i="4"/>
  <c r="H109" i="4"/>
  <c r="H108" i="4"/>
  <c r="H107" i="4"/>
  <c r="H106" i="4"/>
  <c r="H105" i="4"/>
  <c r="H104" i="4"/>
  <c r="H103" i="4"/>
  <c r="H102" i="4"/>
  <c r="H101" i="4"/>
  <c r="H99" i="4"/>
  <c r="H98" i="4"/>
  <c r="H97" i="4"/>
  <c r="H96" i="4"/>
  <c r="H95" i="4"/>
  <c r="H94" i="4"/>
  <c r="H93" i="4"/>
  <c r="H90" i="4"/>
  <c r="H89" i="4"/>
  <c r="H88" i="4"/>
  <c r="H87" i="4"/>
  <c r="H86" i="4"/>
  <c r="H85" i="4"/>
  <c r="H84" i="4"/>
  <c r="H83" i="4"/>
  <c r="H82" i="4"/>
  <c r="H81" i="4"/>
  <c r="H80" i="4"/>
  <c r="H79" i="4"/>
  <c r="H78" i="4"/>
  <c r="H77" i="4"/>
  <c r="H76" i="4"/>
  <c r="H75" i="4"/>
  <c r="H74" i="4"/>
  <c r="H73" i="4"/>
  <c r="H72" i="4"/>
  <c r="H71" i="4"/>
  <c r="H70" i="4"/>
  <c r="H69" i="4"/>
  <c r="H68" i="4"/>
  <c r="H67" i="4"/>
  <c r="H66" i="4"/>
  <c r="H65" i="4"/>
  <c r="H64" i="4"/>
  <c r="H63" i="4"/>
  <c r="H62" i="4"/>
  <c r="H61" i="4"/>
  <c r="H60" i="4"/>
  <c r="H59" i="4"/>
  <c r="H58" i="4"/>
  <c r="H57" i="4"/>
  <c r="H56" i="4"/>
  <c r="H55" i="4"/>
  <c r="H54" i="4"/>
  <c r="H53" i="4"/>
  <c r="H51" i="4"/>
  <c r="H49" i="4"/>
  <c r="H48" i="4"/>
  <c r="H47" i="4"/>
  <c r="H46" i="4"/>
  <c r="H45" i="4"/>
  <c r="H44" i="4"/>
  <c r="D52" i="2" s="1"/>
  <c r="H42" i="4"/>
  <c r="H41" i="4"/>
  <c r="H40" i="4"/>
  <c r="H39" i="4"/>
  <c r="H38" i="4"/>
  <c r="H37" i="4"/>
  <c r="H36" i="4"/>
  <c r="H35" i="4"/>
  <c r="H34" i="4"/>
  <c r="H33" i="4"/>
  <c r="H32" i="4"/>
  <c r="H31" i="4"/>
  <c r="H30" i="4"/>
  <c r="H29" i="4"/>
  <c r="H28" i="4"/>
  <c r="H27" i="4"/>
  <c r="H26" i="4"/>
  <c r="H25" i="4"/>
  <c r="H24" i="4"/>
  <c r="H23" i="4"/>
  <c r="H22" i="4"/>
  <c r="H21" i="4"/>
  <c r="H20" i="4"/>
  <c r="H19" i="4"/>
  <c r="H18" i="4"/>
  <c r="H17" i="4"/>
  <c r="H15" i="4"/>
  <c r="H14" i="4"/>
  <c r="H13" i="4"/>
  <c r="H12" i="4"/>
  <c r="H11" i="4"/>
  <c r="H10" i="4"/>
  <c r="H9" i="4"/>
  <c r="H8" i="4"/>
  <c r="H6" i="4"/>
  <c r="H5" i="4"/>
  <c r="H50" i="4" l="1"/>
  <c r="D57" i="2" s="1"/>
  <c r="D56" i="2"/>
  <c r="F124" i="2"/>
  <c r="F125" i="2"/>
  <c r="F126" i="2"/>
  <c r="F127" i="2"/>
  <c r="F128" i="2"/>
  <c r="F129" i="2"/>
  <c r="F123" i="2"/>
  <c r="F101" i="2"/>
  <c r="F102" i="2"/>
  <c r="F103" i="2"/>
  <c r="F104" i="2"/>
  <c r="F105" i="2"/>
  <c r="F106" i="2"/>
  <c r="F107" i="2"/>
  <c r="F108" i="2"/>
  <c r="F109" i="2"/>
  <c r="F110" i="2"/>
  <c r="F111" i="2"/>
  <c r="F112" i="2"/>
  <c r="F113" i="2"/>
  <c r="F114" i="2"/>
  <c r="F115" i="2"/>
  <c r="F116" i="2"/>
  <c r="F117" i="2"/>
  <c r="F118" i="2"/>
  <c r="F119" i="2"/>
  <c r="F100" i="2"/>
  <c r="F63" i="2"/>
  <c r="F64" i="2"/>
  <c r="F65" i="2"/>
  <c r="F66" i="2"/>
  <c r="F67" i="2"/>
  <c r="F68" i="2"/>
  <c r="F69" i="2"/>
  <c r="F70" i="2"/>
  <c r="F71" i="2"/>
  <c r="F72" i="2"/>
  <c r="F73" i="2"/>
  <c r="F74" i="2"/>
  <c r="F75" i="2"/>
  <c r="F76" i="2"/>
  <c r="F77" i="2"/>
  <c r="F78" i="2"/>
  <c r="F79" i="2"/>
  <c r="F80" i="2"/>
  <c r="F81" i="2"/>
  <c r="F82" i="2"/>
  <c r="F83" i="2"/>
  <c r="F84" i="2"/>
  <c r="F85" i="2"/>
  <c r="F86" i="2"/>
  <c r="F87" i="2"/>
  <c r="F62" i="2"/>
  <c r="F53" i="2"/>
  <c r="F54" i="2"/>
  <c r="F55" i="2"/>
  <c r="F56" i="2"/>
  <c r="F57" i="2"/>
  <c r="F58" i="2"/>
  <c r="F52" i="2"/>
  <c r="F24" i="2"/>
  <c r="F25" i="2"/>
  <c r="F26" i="2"/>
  <c r="F27" i="2"/>
  <c r="F28" i="2"/>
  <c r="F29" i="2"/>
  <c r="F30" i="2"/>
  <c r="F31" i="2"/>
  <c r="F32" i="2"/>
  <c r="F33" i="2"/>
  <c r="F34" i="2"/>
  <c r="F35" i="2"/>
  <c r="F36" i="2"/>
  <c r="F37" i="2"/>
  <c r="F38" i="2"/>
  <c r="F39" i="2"/>
  <c r="F40" i="2"/>
  <c r="F41" i="2"/>
  <c r="F42" i="2"/>
  <c r="F43" i="2"/>
  <c r="F44" i="2"/>
  <c r="F45" i="2"/>
  <c r="F46" i="2"/>
  <c r="F47" i="2"/>
  <c r="F48" i="2"/>
  <c r="F23" i="2"/>
  <c r="F13" i="2"/>
  <c r="F14" i="2"/>
  <c r="F15" i="2"/>
  <c r="F16" i="2"/>
  <c r="F17" i="2"/>
  <c r="F18" i="2"/>
  <c r="F19" i="2"/>
  <c r="F12" i="2"/>
  <c r="F135" i="2"/>
  <c r="F136" i="2"/>
  <c r="F137" i="2" l="1"/>
  <c r="E149" i="2" s="1"/>
  <c r="F149" i="2" s="1"/>
  <c r="F120" i="2"/>
  <c r="F130" i="2"/>
  <c r="E131" i="2" s="1"/>
  <c r="F131" i="2" s="1"/>
  <c r="F132" i="2" s="1"/>
  <c r="E148" i="2" s="1"/>
  <c r="F148" i="2" s="1"/>
  <c r="F88" i="2"/>
  <c r="F59" i="2"/>
  <c r="F49" i="2"/>
  <c r="F7" i="2"/>
  <c r="F8" i="2"/>
  <c r="F91" i="2"/>
  <c r="F92" i="2"/>
  <c r="F93" i="2"/>
  <c r="F94" i="2"/>
  <c r="F95" i="2"/>
  <c r="F96" i="2"/>
  <c r="E143" i="2" l="1"/>
  <c r="F143" i="2" s="1"/>
  <c r="F9" i="2"/>
  <c r="E141" i="2" s="1"/>
  <c r="F141" i="2" s="1"/>
  <c r="F97" i="2"/>
  <c r="E146" i="2" s="1"/>
  <c r="F146" i="2" s="1"/>
  <c r="E147" i="2" l="1"/>
  <c r="F147" i="2" s="1"/>
  <c r="F20" i="2"/>
  <c r="E142" i="2" s="1"/>
  <c r="F142" i="2" s="1"/>
  <c r="E144" i="2"/>
  <c r="F144" i="2" s="1"/>
  <c r="E145" i="2" l="1"/>
  <c r="F145" i="2" s="1"/>
  <c r="E150" i="2" l="1"/>
</calcChain>
</file>

<file path=xl/sharedStrings.xml><?xml version="1.0" encoding="utf-8"?>
<sst xmlns="http://schemas.openxmlformats.org/spreadsheetml/2006/main" count="690" uniqueCount="431">
  <si>
    <t>No</t>
  </si>
  <si>
    <t>Description</t>
  </si>
  <si>
    <t>M</t>
  </si>
  <si>
    <t>Item No</t>
  </si>
  <si>
    <t>Unit</t>
  </si>
  <si>
    <t>Quantity</t>
  </si>
  <si>
    <t>Remarks</t>
  </si>
  <si>
    <t>A</t>
  </si>
  <si>
    <t>C</t>
  </si>
  <si>
    <t xml:space="preserve">Sub Total </t>
  </si>
  <si>
    <t>Grand Total</t>
  </si>
  <si>
    <t>B</t>
  </si>
  <si>
    <t>D</t>
  </si>
  <si>
    <t>E</t>
  </si>
  <si>
    <t>Code</t>
  </si>
  <si>
    <t>Unit Cost</t>
  </si>
  <si>
    <t>Total Cost</t>
  </si>
  <si>
    <t>Set</t>
  </si>
  <si>
    <t xml:space="preserve">Solar System and Well Boundary </t>
  </si>
  <si>
    <t>Well Protection</t>
  </si>
  <si>
    <t>Sub-Total of C- Well Protection</t>
  </si>
  <si>
    <t>F</t>
  </si>
  <si>
    <t>Lump Sum</t>
  </si>
  <si>
    <t xml:space="preserve"> Pipe Network</t>
  </si>
  <si>
    <t>G</t>
  </si>
  <si>
    <t>Pipe Network</t>
  </si>
  <si>
    <t>Mobilization and Demobilization</t>
  </si>
  <si>
    <r>
      <rPr>
        <b/>
        <sz val="11"/>
        <rFont val="Times New Roman"/>
        <family val="1"/>
      </rPr>
      <t>Mobilization</t>
    </r>
    <r>
      <rPr>
        <sz val="11"/>
        <rFont val="Times New Roman"/>
        <family val="1"/>
      </rPr>
      <t>: Installation of the site office, supplying and maintaining the complete equipment which is necessary for the construction work like tools, scaffolds, etc. including water and electricity supply for all works, stores and materials (incl. disposal of waste) for the workers, removal of all rubbish) incl. the necessary safety measures and protection during construction and cost for the site set up have to be included.</t>
    </r>
  </si>
  <si>
    <r>
      <rPr>
        <b/>
        <sz val="11"/>
        <color indexed="8"/>
        <rFont val="Times New Roman"/>
        <family val="1"/>
      </rPr>
      <t>Demobilization</t>
    </r>
    <r>
      <rPr>
        <sz val="11"/>
        <color indexed="8"/>
        <rFont val="Times New Roman"/>
        <family val="1"/>
      </rPr>
      <t>: demobilization of the site (take out equipments, tools and etc) including pre and final cleaning of the complete project site.</t>
    </r>
  </si>
  <si>
    <t xml:space="preserve">Sub-Total of A- Mobilization and Demobilization </t>
  </si>
  <si>
    <t xml:space="preserve">Sub-Total of B- Solar System and Well Boundary </t>
  </si>
  <si>
    <t>Sub-Total of E- Elavated Water Tank</t>
  </si>
  <si>
    <t>Sub-Total of G- Pipe Network</t>
  </si>
  <si>
    <t>H</t>
  </si>
  <si>
    <t>Qty</t>
  </si>
  <si>
    <t>Pcs</t>
  </si>
  <si>
    <t>Pipe scheme maintenance kits</t>
  </si>
  <si>
    <t>Sub-Total of Pipe scheme maintenance kits</t>
  </si>
  <si>
    <t>Elevated Water Tank</t>
  </si>
  <si>
    <t>Pipe scheme maintenance kit</t>
  </si>
  <si>
    <t>Unite</t>
  </si>
  <si>
    <t xml:space="preserve">Length </t>
  </si>
  <si>
    <t>Width</t>
  </si>
  <si>
    <t>Height</t>
  </si>
  <si>
    <t>M2</t>
  </si>
  <si>
    <r>
      <rPr>
        <sz val="11"/>
        <color theme="1"/>
        <rFont val="Calibri"/>
        <family val="2"/>
        <scheme val="minor"/>
      </rPr>
      <t>Privision of :Pipe scheme maintenance kit</t>
    </r>
  </si>
  <si>
    <r>
      <rPr>
        <sz val="11"/>
        <rFont val="Times New Roman"/>
        <family val="1"/>
      </rPr>
      <t>Provision and Installation : of Stone Sign board with all related activities.</t>
    </r>
  </si>
  <si>
    <t>Each</t>
  </si>
  <si>
    <t xml:space="preserve">General Notes: 
1. All materials and workmanship shall be in accordance with Engineering Standards, Materials Specifications, and Drawings. 
2. All main installations/system modifications will be approved and inspected by UNHCR/Government/Partner Engineer prior to their implementation. 
3. The construction materials and items used in the projects need to be inspected and approved by an engineer in charge. Approval of items is linked to the approval of submittals which should be shared two weeks in advance of delivery to project's site, for each item.  
4. Contractors shall maintain a copy of the current national and international Engineering Standards on-site at all times during construction. 
5. Structural drawings shall be used in conjunction with the specifications and other project drawings and shall confirm to the requirement of the standard design of the Government of Afghanistan. 
6. The contractor should ensure that implementation of the project will not cause damage to adjacent buildings, utilities or other property. This requirement is particularly important during foundation excavation.
7. Prior to its implementation, the contractor shall compare and coordinate the drawings of all components and report any discrepancies between the drawings and BoQ, to UNHCR.
8. The contractor shall review and compare dimensions between architectural and structural drawings prior to its implementation.
9. No structural member shall be cut or notched or otherwise reduced in strength unless approved by UNHCR/Government.
10. The contractor shall coordinate architectural, electrical, mechanical and plumbing drawings for anchored, embedded or supported items and notify UNHCR of any discrepancies.
11. The cost shall include for purchase, delivery, installation, placing, workmanship and required activities to working order of each activity.
12..All the estimated quantity calculated by SOs and FOs as per drawings and scope of works. Payment will be made as per field measurement and actual work done
13. The contractor has to provide the Quality Control plan for the project and identify the accredited test laboratory to the UNHCR for their approval prior to start implementation of the project.
14. The UNHCR assume that the unit cost provided by the contractor is included the cost for the test in each items.
15. The contractor has to introduce the site engineer, quality control engineer, and project engineer to the UNHCR prior to start implementation of the project.
</t>
  </si>
  <si>
    <t>G- Pipe Network</t>
  </si>
  <si>
    <t>A-Mobilization and Demobilization</t>
  </si>
  <si>
    <r>
      <t>Well drilling :</t>
    </r>
    <r>
      <rPr>
        <sz val="11"/>
        <rFont val="Times New Roman"/>
        <family val="1"/>
      </rPr>
      <t>with Percussion machine diameter (12")  depends on soil texture according to the drawing with all necessary works.</t>
    </r>
  </si>
  <si>
    <t>Job</t>
  </si>
  <si>
    <t>hour</t>
  </si>
  <si>
    <r>
      <t>M</t>
    </r>
    <r>
      <rPr>
        <vertAlign val="superscript"/>
        <sz val="12"/>
        <color indexed="8"/>
        <rFont val="Times New Roman"/>
        <family val="1"/>
      </rPr>
      <t>3</t>
    </r>
  </si>
  <si>
    <r>
      <t xml:space="preserve">Supply and Installation: </t>
    </r>
    <r>
      <rPr>
        <sz val="11"/>
        <rFont val="Times New Roman"/>
        <family val="1"/>
      </rPr>
      <t>of PVC casing pipe class -D, dia.8"  according to the drawing with all necessary works.</t>
    </r>
  </si>
  <si>
    <r>
      <t xml:space="preserve">Supply and installation: </t>
    </r>
    <r>
      <rPr>
        <sz val="11"/>
        <rFont val="Times New Roman"/>
        <family val="1"/>
      </rPr>
      <t xml:space="preserve">of Filter pipe  PVC  Class-D. 8 inch dia. Total area for filter pipe openings should not be more than 25% of total area. (PVC quality test result is required) according to the drawing with all necessary works. </t>
    </r>
  </si>
  <si>
    <r>
      <t xml:space="preserve">Gravel Packing from: </t>
    </r>
    <r>
      <rPr>
        <sz val="11"/>
        <rFont val="Times New Roman"/>
        <family val="1"/>
      </rPr>
      <t>sorted gravel round washed gravel the size of gravel should be determind after well drilling accordding to the sample of starta according to the drawing with all necessary works.</t>
    </r>
  </si>
  <si>
    <r>
      <t xml:space="preserve">Back filling for: </t>
    </r>
    <r>
      <rPr>
        <sz val="11"/>
        <rFont val="Times New Roman"/>
        <family val="1"/>
      </rPr>
      <t>casing pipe should be clay soil without gravel stone according to the drawing with all necessary works.</t>
    </r>
  </si>
  <si>
    <r>
      <t xml:space="preserve"> Quality test of :</t>
    </r>
    <r>
      <rPr>
        <sz val="11"/>
        <rFont val="Times New Roman"/>
        <family val="1"/>
      </rPr>
      <t xml:space="preserve">Water (Chemical, Physical and Biological) and taking sample of water for quality test after water cleaning  </t>
    </r>
    <r>
      <rPr>
        <b/>
        <sz val="11"/>
        <rFont val="Times New Roman"/>
        <family val="1"/>
      </rPr>
      <t xml:space="preserve">                                                                                                                                                       </t>
    </r>
  </si>
  <si>
    <r>
      <t>Pump test for:</t>
    </r>
    <r>
      <rPr>
        <sz val="11"/>
        <rFont val="Times New Roman"/>
        <family val="1"/>
      </rPr>
      <t xml:space="preserve"> determination of discharge of well Under supervission of PRRD representative with all necessary works.</t>
    </r>
    <r>
      <rPr>
        <b/>
        <sz val="11"/>
        <rFont val="Times New Roman"/>
        <family val="1"/>
      </rPr>
      <t xml:space="preserve">                                                                                                    </t>
    </r>
  </si>
  <si>
    <r>
      <t xml:space="preserve">Prepareing the: </t>
    </r>
    <r>
      <rPr>
        <sz val="11"/>
        <rFont val="Times New Roman"/>
        <family val="1"/>
      </rPr>
      <t xml:space="preserve">technical report of well drilling, preparing well strata technical data table and making design of well according to the taken strata ( Location of Filter, Cassing and pump instalation depth ) Under supervission of PRRD representative with all necessary works.  </t>
    </r>
    <r>
      <rPr>
        <b/>
        <sz val="11"/>
        <rFont val="Times New Roman"/>
        <family val="1"/>
      </rPr>
      <t xml:space="preserve">                                                                                                                                            </t>
    </r>
  </si>
  <si>
    <t>C-Solar pump system Installation</t>
  </si>
  <si>
    <t>B- New Bore well Digging</t>
  </si>
  <si>
    <t>New Bore well Digging</t>
  </si>
  <si>
    <t>Solar pump system Installation</t>
  </si>
  <si>
    <t>PKT</t>
  </si>
  <si>
    <t>LS</t>
  </si>
  <si>
    <r>
      <t xml:space="preserve">Solar Panel Stand: </t>
    </r>
    <r>
      <rPr>
        <sz val="11"/>
        <rFont val="Times New Roman"/>
        <family val="1"/>
      </rPr>
      <t>steel 25 &amp; 45 deg. Large (solar panels support structure) according to the drawing with all necessary works</t>
    </r>
  </si>
  <si>
    <r>
      <t xml:space="preserve">Prevision and installation of: </t>
    </r>
    <r>
      <rPr>
        <sz val="11"/>
        <rFont val="Times New Roman"/>
        <family val="1"/>
      </rPr>
      <t>Metal box for Inverter and other switches with all necessary works.</t>
    </r>
  </si>
  <si>
    <r>
      <t xml:space="preserve">Prevision and installation of: </t>
    </r>
    <r>
      <rPr>
        <sz val="11"/>
        <rFont val="Times New Roman"/>
        <family val="1"/>
      </rPr>
      <t>Well probe sensor with all necessary works</t>
    </r>
  </si>
  <si>
    <r>
      <t>Prevision and installation of:</t>
    </r>
    <r>
      <rPr>
        <sz val="11"/>
        <rFont val="Times New Roman"/>
        <family val="1"/>
      </rPr>
      <t xml:space="preserve"> Cable splice kit 2.5-6mm2 with all necessary works</t>
    </r>
  </si>
  <si>
    <r>
      <t xml:space="preserve">Prevision and installation of: </t>
    </r>
    <r>
      <rPr>
        <sz val="11"/>
        <rFont val="Times New Roman"/>
        <family val="1"/>
      </rPr>
      <t>Submercible drop cable (4*6)mm2 from panels to solar pump with all necessary works</t>
    </r>
  </si>
  <si>
    <r>
      <t xml:space="preserve">Supply and installation: </t>
    </r>
    <r>
      <rPr>
        <sz val="11"/>
        <rFont val="Times New Roman"/>
        <family val="1"/>
      </rPr>
      <t xml:space="preserve">of ّ check valve (good quility non return valve Dia = 1 1/2" for riser main pipe in pump house, best quality with all related fittings </t>
    </r>
  </si>
  <si>
    <r>
      <t xml:space="preserve">Supply and installation: </t>
    </r>
    <r>
      <rPr>
        <sz val="11"/>
        <rFont val="Times New Roman"/>
        <family val="1"/>
      </rPr>
      <t>of Gate valve (Good quality) Nominal Diameter =1 1/2" for distribution system best quality</t>
    </r>
  </si>
  <si>
    <r>
      <t xml:space="preserve">Supply and installation: </t>
    </r>
    <r>
      <rPr>
        <sz val="11"/>
        <rFont val="Times New Roman"/>
        <family val="1"/>
      </rPr>
      <t>of PE Elbow, diameter 50 mm best quality with all necessary works.</t>
    </r>
  </si>
  <si>
    <r>
      <t>Supply and installation:</t>
    </r>
    <r>
      <rPr>
        <sz val="11"/>
        <rFont val="Times New Roman"/>
        <family val="1"/>
      </rPr>
      <t xml:space="preserve"> of Galvanized Iron Nipple, diameter 1 1/2"  best quality with all necessary works.</t>
    </r>
  </si>
  <si>
    <r>
      <t xml:space="preserve">Supply and installation: </t>
    </r>
    <r>
      <rPr>
        <sz val="11"/>
        <rFont val="Times New Roman"/>
        <family val="1"/>
      </rPr>
      <t>of Flange adopter  (good quality) Nominal Diameter =(*1 1/2)"   best quality with all necessary works.</t>
    </r>
  </si>
  <si>
    <r>
      <t xml:space="preserve">Supply and installation: </t>
    </r>
    <r>
      <rPr>
        <sz val="11"/>
        <rFont val="Times New Roman"/>
        <family val="1"/>
      </rPr>
      <t>of Polyethylene Straight Coupler, diameter (50x50) mm  best quality with all necessary works.</t>
    </r>
  </si>
  <si>
    <r>
      <t xml:space="preserve">Supply and installaiton: </t>
    </r>
    <r>
      <rPr>
        <sz val="11"/>
        <rFont val="Times New Roman"/>
        <family val="1"/>
      </rPr>
      <t>of Mail threaded Adopter (MTA), Size (50x1 1/2")  best quality with all necessary work</t>
    </r>
    <r>
      <rPr>
        <b/>
        <sz val="11"/>
        <rFont val="Times New Roman"/>
        <family val="1"/>
      </rPr>
      <t>s.</t>
    </r>
  </si>
  <si>
    <r>
      <t xml:space="preserve">Supply and installation: </t>
    </r>
    <r>
      <rPr>
        <sz val="11"/>
        <rFont val="Times New Roman"/>
        <family val="1"/>
      </rPr>
      <t>of Galvanized Iron Paddle flange diameter 1 1/2 '' (clip on the top of the well to hold up the riser main pipe)  best quality with all necessary works.</t>
    </r>
  </si>
  <si>
    <r>
      <t>Supplying, installation</t>
    </r>
    <r>
      <rPr>
        <sz val="11"/>
        <rFont val="Times New Roman"/>
        <family val="1"/>
      </rPr>
      <t>: laying and fitting in place of High Density Polyethylene pipe (PE 100 PN 16  SDR 11), Outside Diameter: 50 mm, wall thickness 4.6 mm ,weight 0.672 kg/m,  best quality with all necessary works</t>
    </r>
    <r>
      <rPr>
        <b/>
        <sz val="11"/>
        <rFont val="Times New Roman"/>
        <family val="1"/>
      </rPr>
      <t>.</t>
    </r>
  </si>
  <si>
    <r>
      <t xml:space="preserve">Prevision and installation of: </t>
    </r>
    <r>
      <rPr>
        <sz val="11"/>
        <rFont val="Times New Roman"/>
        <family val="1"/>
      </rPr>
      <t xml:space="preserve">Safty rope for holding of solar pump  best quality with all necessary works. </t>
    </r>
  </si>
  <si>
    <r>
      <t xml:space="preserve">Prevision and installation of: </t>
    </r>
    <r>
      <rPr>
        <sz val="11"/>
        <rFont val="Times New Roman"/>
        <family val="1"/>
      </rPr>
      <t>Float switch  ( Mechanically Activated Device for water level detection)  best quality with all necessary works.</t>
    </r>
  </si>
  <si>
    <r>
      <t xml:space="preserve">Prevision and installation of: </t>
    </r>
    <r>
      <rPr>
        <sz val="11"/>
        <rFont val="Times New Roman"/>
        <family val="1"/>
      </rPr>
      <t xml:space="preserve">Ground rod with copper Cable for all system (Solar Panels and pump)  best quality with all necessary works. </t>
    </r>
    <r>
      <rPr>
        <b/>
        <sz val="11"/>
        <rFont val="Times New Roman"/>
        <family val="1"/>
      </rPr>
      <t xml:space="preserve">  </t>
    </r>
  </si>
  <si>
    <r>
      <t xml:space="preserve">Prevision and installation of: </t>
    </r>
    <r>
      <rPr>
        <sz val="11"/>
        <rFont val="Times New Roman"/>
        <family val="1"/>
      </rPr>
      <t>Wire tire white and black  best quality with all necessary works.</t>
    </r>
  </si>
  <si>
    <r>
      <t xml:space="preserve">Prevision and installation of: </t>
    </r>
    <r>
      <rPr>
        <sz val="11"/>
        <rFont val="Times New Roman"/>
        <family val="1"/>
      </rPr>
      <t>Cable (2*1.5)mm</t>
    </r>
    <r>
      <rPr>
        <vertAlign val="superscript"/>
        <sz val="11"/>
        <color indexed="8"/>
        <rFont val="Times New Roman"/>
        <family val="1"/>
      </rPr>
      <t>3</t>
    </r>
    <r>
      <rPr>
        <sz val="11"/>
        <color indexed="8"/>
        <rFont val="Times New Roman"/>
        <family val="1"/>
      </rPr>
      <t xml:space="preserve"> for dry runnig protection Systeme ( Sensor)</t>
    </r>
    <r>
      <rPr>
        <vertAlign val="superscript"/>
        <sz val="11"/>
        <color indexed="8"/>
        <rFont val="Times New Roman"/>
        <family val="1"/>
      </rPr>
      <t xml:space="preserve"> </t>
    </r>
  </si>
  <si>
    <r>
      <t xml:space="preserve">Prevision and installation of: </t>
    </r>
    <r>
      <rPr>
        <sz val="11"/>
        <rFont val="Times New Roman"/>
        <family val="1"/>
      </rPr>
      <t>Cable (2*1.5)mm</t>
    </r>
    <r>
      <rPr>
        <vertAlign val="superscript"/>
        <sz val="11"/>
        <color indexed="8"/>
        <rFont val="Times New Roman"/>
        <family val="1"/>
      </rPr>
      <t xml:space="preserve">2   </t>
    </r>
    <r>
      <rPr>
        <sz val="11"/>
        <color indexed="8"/>
        <rFont val="Times New Roman"/>
        <family val="1"/>
      </rPr>
      <t>for float switch (Level switch from inverter to water tank )</t>
    </r>
    <r>
      <rPr>
        <vertAlign val="superscript"/>
        <sz val="11"/>
        <color indexed="8"/>
        <rFont val="Times New Roman"/>
        <family val="1"/>
      </rPr>
      <t xml:space="preserve">   </t>
    </r>
  </si>
  <si>
    <r>
      <t xml:space="preserve">Prevision and installation of: </t>
    </r>
    <r>
      <rPr>
        <sz val="11"/>
        <rFont val="Times New Roman"/>
        <family val="1"/>
      </rPr>
      <t>Cable (1*10)mm2   from solar panels to inverter  best quality with all necessary works.</t>
    </r>
  </si>
  <si>
    <t>PCs</t>
  </si>
  <si>
    <r>
      <rPr>
        <b/>
        <sz val="11"/>
        <color theme="1"/>
        <rFont val="Times New Roman"/>
        <family val="1"/>
      </rPr>
      <t>Excavation of foundation:</t>
    </r>
    <r>
      <rPr>
        <sz val="11"/>
        <color theme="1"/>
        <rFont val="Times New Roman"/>
        <family val="1"/>
      </rPr>
      <t xml:space="preserve"> in ground type 3-4 acording to the drawing with all necessary works.</t>
    </r>
  </si>
  <si>
    <r>
      <rPr>
        <b/>
        <sz val="11"/>
        <color theme="1"/>
        <rFont val="Times New Roman"/>
        <family val="1"/>
      </rPr>
      <t>Back filling with:</t>
    </r>
    <r>
      <rPr>
        <sz val="11"/>
        <color theme="1"/>
        <rFont val="Times New Roman"/>
        <family val="1"/>
      </rPr>
      <t xml:space="preserve"> Gravel under the PCC acording to the drawing with all necessary works.</t>
    </r>
  </si>
  <si>
    <r>
      <rPr>
        <b/>
        <sz val="11"/>
        <color theme="1"/>
        <rFont val="Times New Roman"/>
        <family val="1"/>
      </rPr>
      <t>Burent brick masonry:</t>
    </r>
    <r>
      <rPr>
        <sz val="11"/>
        <color theme="1"/>
        <rFont val="Times New Roman"/>
        <family val="1"/>
      </rPr>
      <t xml:space="preserve"> with mortar 1:4 (cement - sand) acording to the drawing with all necessary works. </t>
    </r>
  </si>
  <si>
    <r>
      <rPr>
        <b/>
        <sz val="11"/>
        <color theme="1"/>
        <rFont val="Times New Roman"/>
        <family val="1"/>
      </rPr>
      <t xml:space="preserve">Plaster work with: </t>
    </r>
    <r>
      <rPr>
        <sz val="11"/>
        <color theme="1"/>
        <rFont val="Times New Roman"/>
        <family val="1"/>
      </rPr>
      <t>cement +sand,  M 150 acording to the drawing with all necessary works.</t>
    </r>
  </si>
  <si>
    <r>
      <rPr>
        <b/>
        <sz val="11"/>
        <color theme="1"/>
        <rFont val="Times New Roman"/>
        <family val="1"/>
      </rPr>
      <t>Plastic painting for:</t>
    </r>
    <r>
      <rPr>
        <sz val="11"/>
        <color theme="1"/>
        <rFont val="Times New Roman"/>
        <family val="1"/>
      </rPr>
      <t xml:space="preserve"> outside walls for reservior tank protection 100% acording to the drawing with all necessary works.</t>
    </r>
  </si>
  <si>
    <r>
      <rPr>
        <b/>
        <sz val="11"/>
        <color theme="1"/>
        <rFont val="Times New Roman"/>
        <family val="1"/>
      </rPr>
      <t>Steal Cover for well:</t>
    </r>
    <r>
      <rPr>
        <sz val="11"/>
        <color theme="1"/>
        <rFont val="Times New Roman"/>
        <family val="1"/>
      </rPr>
      <t xml:space="preserve"> head Size (60*60)sqm,from 4mm thick steel sheet ,with angle iron fram acording to the drawing with all necessary works.</t>
    </r>
  </si>
  <si>
    <t>E- Construction of 10m3 Elevated RCC drinking water Tank</t>
  </si>
  <si>
    <t>Construction of 10 M³ Elavated Water Tank</t>
  </si>
  <si>
    <r>
      <rPr>
        <b/>
        <sz val="11"/>
        <color theme="1"/>
        <rFont val="Times New Roman"/>
        <family val="1"/>
      </rPr>
      <t>Plain Cement Concrete:</t>
    </r>
    <r>
      <rPr>
        <sz val="11"/>
        <color theme="1"/>
        <rFont val="Times New Roman"/>
        <family val="1"/>
      </rPr>
      <t xml:space="preserve"> (PCC),for well head leveling with  M150 kg/cm2 (1:2:4) acording to the drawing with all necessary works.    </t>
    </r>
  </si>
  <si>
    <r>
      <rPr>
        <b/>
        <sz val="11"/>
        <color theme="1"/>
        <rFont val="Times New Roman"/>
        <family val="1"/>
      </rPr>
      <t>Reinforced Cement Concrete:</t>
    </r>
    <r>
      <rPr>
        <sz val="11"/>
        <color theme="1"/>
        <rFont val="Times New Roman"/>
        <family val="1"/>
      </rPr>
      <t xml:space="preserve"> (RCC), M 200kg/cm</t>
    </r>
    <r>
      <rPr>
        <vertAlign val="superscript"/>
        <sz val="11"/>
        <rFont val="Times New Roman"/>
        <family val="1"/>
      </rPr>
      <t>2</t>
    </r>
    <r>
      <rPr>
        <sz val="11"/>
        <rFont val="Times New Roman"/>
        <family val="1"/>
      </rPr>
      <t xml:space="preserve"> including steel bars and shuttering according to the drawings with all necessary works. </t>
    </r>
  </si>
  <si>
    <r>
      <rPr>
        <b/>
        <sz val="11"/>
        <color theme="1"/>
        <rFont val="Times New Roman"/>
        <family val="1"/>
      </rPr>
      <t>Reinforced Cement Concrete:</t>
    </r>
    <r>
      <rPr>
        <sz val="11"/>
        <color theme="1"/>
        <rFont val="Times New Roman"/>
        <family val="1"/>
      </rPr>
      <t xml:space="preserve"> (RCC), M 200kg/cm</t>
    </r>
    <r>
      <rPr>
        <vertAlign val="superscript"/>
        <sz val="11"/>
        <rFont val="Times New Roman"/>
        <family val="1"/>
      </rPr>
      <t>2</t>
    </r>
    <r>
      <rPr>
        <sz val="11"/>
        <rFont val="Times New Roman"/>
        <family val="1"/>
      </rPr>
      <t xml:space="preserve"> including steel bars, water stopper and shuttering according to the drawings with all necessary works. </t>
    </r>
  </si>
  <si>
    <r>
      <rPr>
        <b/>
        <sz val="11"/>
        <color theme="1"/>
        <rFont val="Times New Roman"/>
        <family val="1"/>
      </rPr>
      <t>Performong of:</t>
    </r>
    <r>
      <rPr>
        <sz val="11"/>
        <color theme="1"/>
        <rFont val="Times New Roman"/>
        <family val="1"/>
      </rPr>
      <t xml:space="preserve"> Plaster work with cement-sand + for exterior walls M: 1:3 with all necessary works. </t>
    </r>
  </si>
  <si>
    <r>
      <rPr>
        <b/>
        <sz val="11"/>
        <color theme="1"/>
        <rFont val="Times New Roman"/>
        <family val="1"/>
      </rPr>
      <t>Performong of:</t>
    </r>
    <r>
      <rPr>
        <sz val="11"/>
        <color theme="1"/>
        <rFont val="Times New Roman"/>
        <family val="1"/>
      </rPr>
      <t xml:space="preserve"> Plaster work with cement-sand + padlow powder M: 1:3 for inside with all necessary works. </t>
    </r>
  </si>
  <si>
    <r>
      <rPr>
        <b/>
        <sz val="11"/>
        <color theme="1"/>
        <rFont val="Times New Roman"/>
        <family val="1"/>
      </rPr>
      <t>Performong of:</t>
    </r>
    <r>
      <rPr>
        <sz val="11"/>
        <color theme="1"/>
        <rFont val="Times New Roman"/>
        <family val="1"/>
      </rPr>
      <t xml:space="preserve"> Painting Plastic Wheather Sheet  %100 according to the drawing with all necessary works.  </t>
    </r>
  </si>
  <si>
    <r>
      <rPr>
        <b/>
        <sz val="11"/>
        <color theme="1"/>
        <rFont val="Times New Roman"/>
        <family val="1"/>
      </rPr>
      <t>Supply and installation :</t>
    </r>
    <r>
      <rPr>
        <sz val="11"/>
        <color theme="1"/>
        <rFont val="Times New Roman"/>
        <family val="1"/>
      </rPr>
      <t>Isogam insulation on roof of reservoir according to the drawing with all nessary works.</t>
    </r>
  </si>
  <si>
    <r>
      <rPr>
        <b/>
        <sz val="11"/>
        <color theme="1"/>
        <rFont val="Times New Roman"/>
        <family val="1"/>
      </rPr>
      <t>Supply and installation:</t>
    </r>
    <r>
      <rPr>
        <sz val="11"/>
        <color theme="1"/>
        <rFont val="Times New Roman"/>
        <family val="1"/>
      </rPr>
      <t xml:space="preserve"> of Hand rail  for reservoir with all required activites according to drawings. </t>
    </r>
  </si>
  <si>
    <r>
      <rPr>
        <b/>
        <sz val="11"/>
        <color indexed="8"/>
        <rFont val="Times New Roman"/>
        <family val="1"/>
      </rPr>
      <t>Supply and installation:</t>
    </r>
    <r>
      <rPr>
        <sz val="11"/>
        <color indexed="8"/>
        <rFont val="Times New Roman"/>
        <family val="1"/>
      </rPr>
      <t xml:space="preserve"> of Iron Ladder  for reservoir from Angle Iron (40x40)mm, 4mm thick with anti rust and oil painting with all required activites according to drawings.</t>
    </r>
  </si>
  <si>
    <r>
      <rPr>
        <b/>
        <sz val="11"/>
        <color indexed="8"/>
        <rFont val="Times New Roman"/>
        <family val="1"/>
      </rPr>
      <t>Supply and installation:</t>
    </r>
    <r>
      <rPr>
        <sz val="11"/>
        <color indexed="8"/>
        <rFont val="Times New Roman"/>
        <family val="1"/>
      </rPr>
      <t xml:space="preserve"> of (good quality) Gate valve Dia =2" for outlet pipe with all necessary works.</t>
    </r>
  </si>
  <si>
    <r>
      <rPr>
        <b/>
        <sz val="11"/>
        <color indexed="8"/>
        <rFont val="Times New Roman"/>
        <family val="1"/>
      </rPr>
      <t>Supply and installation:</t>
    </r>
    <r>
      <rPr>
        <sz val="11"/>
        <color indexed="8"/>
        <rFont val="Times New Roman"/>
        <family val="1"/>
      </rPr>
      <t xml:space="preserve"> of (good quality) Gate valve Dia = 1 1/2" for outlet pipe with all necessary works.  </t>
    </r>
  </si>
  <si>
    <r>
      <rPr>
        <b/>
        <sz val="11"/>
        <rFont val="Times New Roman"/>
        <family val="1"/>
      </rPr>
      <t>Supply and installaiton:</t>
    </r>
    <r>
      <rPr>
        <sz val="11"/>
        <rFont val="Times New Roman"/>
        <family val="1"/>
      </rPr>
      <t xml:space="preserve"> of Mail threaded Adopter (MTA), Size (63 x 2") with all necessary works.</t>
    </r>
  </si>
  <si>
    <r>
      <rPr>
        <b/>
        <sz val="11"/>
        <rFont val="Times New Roman"/>
        <family val="1"/>
      </rPr>
      <t>Supply and installaiton:</t>
    </r>
    <r>
      <rPr>
        <sz val="11"/>
        <rFont val="Times New Roman"/>
        <family val="1"/>
      </rPr>
      <t xml:space="preserve"> of Mail threaded Adopter (MTA), Size (50 x1 1/2") with all necessary works.</t>
    </r>
  </si>
  <si>
    <r>
      <rPr>
        <b/>
        <sz val="11"/>
        <color indexed="8"/>
        <rFont val="Times New Roman"/>
        <family val="1"/>
      </rPr>
      <t>Supply and installaiton</t>
    </r>
    <r>
      <rPr>
        <sz val="11"/>
        <color indexed="8"/>
        <rFont val="Times New Roman"/>
        <family val="1"/>
      </rPr>
      <t xml:space="preserve">: Galvanized Iron pipe for the inlet of purposed net work, Internal  dia.2" with flange with all necessary works.  </t>
    </r>
  </si>
  <si>
    <r>
      <rPr>
        <b/>
        <sz val="11"/>
        <rFont val="Times New Roman"/>
        <family val="1"/>
      </rPr>
      <t>Supply and installaiton:</t>
    </r>
    <r>
      <rPr>
        <sz val="11"/>
        <rFont val="Times New Roman"/>
        <family val="1"/>
      </rPr>
      <t xml:space="preserve"> of outlet Galvanized Iron (GI) pipe, inside diameter 2" with all necessary works.  </t>
    </r>
  </si>
  <si>
    <r>
      <rPr>
        <b/>
        <sz val="11"/>
        <rFont val="Times New Roman"/>
        <family val="1"/>
      </rPr>
      <t>Supply and installaiton:</t>
    </r>
    <r>
      <rPr>
        <sz val="11"/>
        <rFont val="Times New Roman"/>
        <family val="1"/>
      </rPr>
      <t xml:space="preserve"> of inlet Galvanized Iron (GI) pipe, inside diameter 1 1/2" with all necessary works.   </t>
    </r>
  </si>
  <si>
    <r>
      <rPr>
        <b/>
        <sz val="11"/>
        <rFont val="Times New Roman"/>
        <family val="1"/>
      </rPr>
      <t>Supply and installation:</t>
    </r>
    <r>
      <rPr>
        <sz val="11"/>
        <rFont val="Times New Roman"/>
        <family val="1"/>
      </rPr>
      <t xml:space="preserve"> of outlet Galvanized Iron Socket, diameter 2" with all necessary works.  </t>
    </r>
  </si>
  <si>
    <r>
      <rPr>
        <b/>
        <sz val="11"/>
        <rFont val="Times New Roman"/>
        <family val="1"/>
      </rPr>
      <t>Supply and installation:</t>
    </r>
    <r>
      <rPr>
        <sz val="11"/>
        <rFont val="Times New Roman"/>
        <family val="1"/>
      </rPr>
      <t xml:space="preserve"> of Galvanized Iron Socket, diameter 1 1/2" with all necessary works.  </t>
    </r>
  </si>
  <si>
    <r>
      <rPr>
        <b/>
        <sz val="11"/>
        <rFont val="Times New Roman"/>
        <family val="1"/>
      </rPr>
      <t>Supply and installation:</t>
    </r>
    <r>
      <rPr>
        <sz val="11"/>
        <rFont val="Times New Roman"/>
        <family val="1"/>
      </rPr>
      <t xml:space="preserve"> of Galvanized Iron Nipple, diameter 2" with all necessary works.  </t>
    </r>
  </si>
  <si>
    <r>
      <rPr>
        <b/>
        <sz val="11"/>
        <rFont val="Times New Roman"/>
        <family val="1"/>
      </rPr>
      <t>Supply and installation:</t>
    </r>
    <r>
      <rPr>
        <sz val="11"/>
        <rFont val="Times New Roman"/>
        <family val="1"/>
      </rPr>
      <t xml:space="preserve"> of Galvanized Iron Nipple 1 1/2" dia with all necessary works.  </t>
    </r>
  </si>
  <si>
    <r>
      <rPr>
        <b/>
        <sz val="11"/>
        <color indexed="8"/>
        <rFont val="Times New Roman"/>
        <family val="1"/>
      </rPr>
      <t xml:space="preserve">Supply and installation: </t>
    </r>
    <r>
      <rPr>
        <sz val="11"/>
        <color indexed="8"/>
        <rFont val="Times New Roman"/>
        <family val="1"/>
      </rPr>
      <t xml:space="preserve">of Galvanized Iron Union  2" with all necessary works.  </t>
    </r>
  </si>
  <si>
    <r>
      <rPr>
        <b/>
        <sz val="11"/>
        <rFont val="Times New Roman"/>
        <family val="1"/>
      </rPr>
      <t>Supply and installation:</t>
    </r>
    <r>
      <rPr>
        <sz val="11"/>
        <rFont val="Times New Roman"/>
        <family val="1"/>
      </rPr>
      <t xml:space="preserve"> of Galvanized Iron Union 1 1/2"  with all necessary works.  </t>
    </r>
  </si>
  <si>
    <r>
      <rPr>
        <b/>
        <sz val="11"/>
        <rFont val="Times New Roman"/>
        <family val="1"/>
      </rPr>
      <t>Supply and installation:</t>
    </r>
    <r>
      <rPr>
        <sz val="11"/>
        <rFont val="Times New Roman"/>
        <family val="1"/>
      </rPr>
      <t xml:space="preserve"> of Galvanized Iron Elbow, diameter2" with all necessary works.  </t>
    </r>
  </si>
  <si>
    <r>
      <rPr>
        <b/>
        <sz val="11"/>
        <rFont val="Times New Roman"/>
        <family val="1"/>
      </rPr>
      <t>Supply and installation:</t>
    </r>
    <r>
      <rPr>
        <sz val="11"/>
        <rFont val="Times New Roman"/>
        <family val="1"/>
      </rPr>
      <t xml:space="preserve"> of Galvanized Iron Elbow, diameter 2" with all necessary works.  </t>
    </r>
  </si>
  <si>
    <r>
      <rPr>
        <b/>
        <sz val="11"/>
        <rFont val="Times New Roman"/>
        <family val="1"/>
      </rPr>
      <t>Supply and installation:</t>
    </r>
    <r>
      <rPr>
        <sz val="11"/>
        <rFont val="Times New Roman"/>
        <family val="1"/>
      </rPr>
      <t xml:space="preserve"> of End cup for the wash out pipe 2" with all necessary works.  </t>
    </r>
  </si>
  <si>
    <r>
      <t>M</t>
    </r>
    <r>
      <rPr>
        <vertAlign val="superscript"/>
        <sz val="11"/>
        <rFont val="Times New Roman"/>
        <family val="1"/>
      </rPr>
      <t>3</t>
    </r>
  </si>
  <si>
    <r>
      <rPr>
        <b/>
        <sz val="11"/>
        <color theme="1"/>
        <rFont val="Times New Roman"/>
        <family val="1"/>
      </rPr>
      <t>Back filling with:</t>
    </r>
    <r>
      <rPr>
        <sz val="11"/>
        <color theme="1"/>
        <rFont val="Times New Roman"/>
        <family val="1"/>
      </rPr>
      <t xml:space="preserve"> By excavated materials according to the drawing with all necessary works.</t>
    </r>
  </si>
  <si>
    <r>
      <rPr>
        <b/>
        <sz val="11"/>
        <rFont val="Times New Roman"/>
        <family val="1"/>
      </rPr>
      <t xml:space="preserve">Back filling: </t>
    </r>
    <r>
      <rPr>
        <sz val="11"/>
        <rFont val="Times New Roman"/>
        <family val="1"/>
      </rPr>
      <t>with: Gravel in floor of structures acording to the drawing with all necessary works.</t>
    </r>
  </si>
  <si>
    <r>
      <rPr>
        <b/>
        <sz val="11"/>
        <color theme="1"/>
        <rFont val="Times New Roman"/>
        <family val="1"/>
      </rPr>
      <t>Plain Cement Concrete:</t>
    </r>
    <r>
      <rPr>
        <sz val="11"/>
        <color theme="1"/>
        <rFont val="Times New Roman"/>
        <family val="1"/>
      </rPr>
      <t xml:space="preserve"> (PCC) with M150 kg/cm2 (1:2:4) acording to the drawing with all necessary works.    </t>
    </r>
  </si>
  <si>
    <r>
      <rPr>
        <b/>
        <sz val="11"/>
        <color theme="1"/>
        <rFont val="Times New Roman"/>
        <family val="1"/>
      </rPr>
      <t>Performong of:</t>
    </r>
    <r>
      <rPr>
        <sz val="11"/>
        <color theme="1"/>
        <rFont val="Times New Roman"/>
        <family val="1"/>
      </rPr>
      <t xml:space="preserve"> Plaster work with cement-sand + for  walls M: 1:3 with all necessary works. </t>
    </r>
  </si>
  <si>
    <t>F- 3 Gate valve Box</t>
  </si>
  <si>
    <t>3 Gate valve Box</t>
  </si>
  <si>
    <t>Supply and installation of Polyethylene Straight Coupler, diameter (40x40) mm with all necessary works.</t>
  </si>
  <si>
    <t xml:space="preserve">Supply and installaiton of Mail threaded Adopter (MTA), Size (50x1 1/2") with all necessary works. </t>
  </si>
  <si>
    <r>
      <rPr>
        <b/>
        <sz val="11"/>
        <color theme="1"/>
        <rFont val="Times New Roman"/>
        <family val="1"/>
      </rPr>
      <t xml:space="preserve">Excavation of foundation: </t>
    </r>
    <r>
      <rPr>
        <sz val="11"/>
        <color theme="1"/>
        <rFont val="Times New Roman"/>
        <family val="1"/>
      </rPr>
      <t xml:space="preserve"> for  pipe trench for distribution pipes laying   in ground  type 3-4  According to the drawing with all necessary works.</t>
    </r>
  </si>
  <si>
    <r>
      <rPr>
        <b/>
        <sz val="11"/>
        <color theme="1"/>
        <rFont val="Times New Roman"/>
        <family val="1"/>
      </rPr>
      <t>Back filling of pipe:</t>
    </r>
    <r>
      <rPr>
        <sz val="11"/>
        <color theme="1"/>
        <rFont val="Times New Roman"/>
        <family val="1"/>
      </rPr>
      <t xml:space="preserve"> trench by excavated material according to the drawing with all necessary works.</t>
    </r>
  </si>
  <si>
    <r>
      <rPr>
        <b/>
        <sz val="11"/>
        <color theme="1"/>
        <rFont val="Times New Roman"/>
        <family val="1"/>
      </rPr>
      <t>Supplying, installation:</t>
    </r>
    <r>
      <rPr>
        <sz val="11"/>
        <color theme="1"/>
        <rFont val="Times New Roman"/>
        <family val="1"/>
      </rPr>
      <t xml:space="preserve"> laying and fitting in place of High Density Polyethylene pipe (PE 100 PN 10  SDR 17), Outside Diameter: 63 mm, wall thickness 3.8 mm ,weight 0.721 kg/m, Best quality with all necessary works.</t>
    </r>
  </si>
  <si>
    <r>
      <rPr>
        <b/>
        <sz val="11"/>
        <color theme="1"/>
        <rFont val="Times New Roman"/>
        <family val="1"/>
      </rPr>
      <t>Supplying, installation:</t>
    </r>
    <r>
      <rPr>
        <sz val="11"/>
        <color theme="1"/>
        <rFont val="Times New Roman"/>
        <family val="1"/>
      </rPr>
      <t xml:space="preserve"> laying and fitting in place of High Density Polyethylene pipe (PE 100 PN 10  SDR 17), Outside Diameter: 50 mm, wall thickness 3 mm ,weight 0.45 kg/m, Best quality with all necessary works.</t>
    </r>
  </si>
  <si>
    <r>
      <rPr>
        <b/>
        <sz val="11"/>
        <color theme="1"/>
        <rFont val="Times New Roman"/>
        <family val="1"/>
      </rPr>
      <t xml:space="preserve">Supplying, installation: </t>
    </r>
    <r>
      <rPr>
        <sz val="11"/>
        <color theme="1"/>
        <rFont val="Times New Roman"/>
        <family val="1"/>
      </rPr>
      <t>laying and fitting in place of High Density Polyethylene pipe (PE 100 PN 16  SDR 11), Outside Diameter: 40 mm, wall thickness 3.7 mm ,weight 0.434 kg/m, Best quality with all necessary works.</t>
    </r>
  </si>
  <si>
    <r>
      <rPr>
        <b/>
        <sz val="11"/>
        <color theme="1"/>
        <rFont val="Times New Roman"/>
        <family val="1"/>
      </rPr>
      <t>Supply and installation:</t>
    </r>
    <r>
      <rPr>
        <sz val="11"/>
        <color theme="1"/>
        <rFont val="Times New Roman"/>
        <family val="1"/>
      </rPr>
      <t xml:space="preserve"> of Polyethylene Straight Coupler, diameter (50x50) mm with all necessary works.</t>
    </r>
  </si>
  <si>
    <r>
      <rPr>
        <b/>
        <sz val="11"/>
        <color theme="1"/>
        <rFont val="Times New Roman"/>
        <family val="1"/>
      </rPr>
      <t>Supply and installation:</t>
    </r>
    <r>
      <rPr>
        <sz val="11"/>
        <color theme="1"/>
        <rFont val="Times New Roman"/>
        <family val="1"/>
      </rPr>
      <t xml:space="preserve"> of Polyethylene Reducer, Size (50x40)mm with all necessary works. </t>
    </r>
  </si>
  <si>
    <r>
      <rPr>
        <b/>
        <sz val="11"/>
        <color theme="1"/>
        <rFont val="Times New Roman"/>
        <family val="1"/>
      </rPr>
      <t>Supply and installation:</t>
    </r>
    <r>
      <rPr>
        <sz val="11"/>
        <color theme="1"/>
        <rFont val="Times New Roman"/>
        <family val="1"/>
      </rPr>
      <t xml:space="preserve"> of Polyethylene Reducer, Size (63x40)mm with all necessary works.</t>
    </r>
  </si>
  <si>
    <r>
      <rPr>
        <b/>
        <sz val="11"/>
        <color theme="1"/>
        <rFont val="Times New Roman"/>
        <family val="1"/>
      </rPr>
      <t>Supply and installation:</t>
    </r>
    <r>
      <rPr>
        <sz val="11"/>
        <color theme="1"/>
        <rFont val="Times New Roman"/>
        <family val="1"/>
      </rPr>
      <t xml:space="preserve"> of Polyethylene Reducer, Size (63x50)mm with all necessary works. </t>
    </r>
  </si>
  <si>
    <r>
      <rPr>
        <b/>
        <sz val="11"/>
        <color theme="1"/>
        <rFont val="Times New Roman"/>
        <family val="1"/>
      </rPr>
      <t>Supply and installation</t>
    </r>
    <r>
      <rPr>
        <sz val="11"/>
        <color theme="1"/>
        <rFont val="Times New Roman"/>
        <family val="1"/>
      </rPr>
      <t>:</t>
    </r>
    <r>
      <rPr>
        <b/>
        <sz val="11"/>
        <color theme="1"/>
        <rFont val="Times New Roman"/>
        <family val="1"/>
      </rPr>
      <t xml:space="preserve"> </t>
    </r>
    <r>
      <rPr>
        <sz val="11"/>
        <color theme="1"/>
        <rFont val="Times New Roman"/>
        <family val="1"/>
      </rPr>
      <t>of Polyethylene Tee, Size (50x40x50)mm with all necessary works.</t>
    </r>
  </si>
  <si>
    <r>
      <rPr>
        <b/>
        <sz val="11"/>
        <color theme="1"/>
        <rFont val="Times New Roman"/>
        <family val="1"/>
      </rPr>
      <t>Supply and installation:</t>
    </r>
    <r>
      <rPr>
        <sz val="11"/>
        <color theme="1"/>
        <rFont val="Times New Roman"/>
        <family val="1"/>
      </rPr>
      <t xml:space="preserve"> of Polyethylene Tee, Size (63x63x63)mm with all necessary works.</t>
    </r>
  </si>
  <si>
    <r>
      <rPr>
        <b/>
        <sz val="11"/>
        <color theme="1"/>
        <rFont val="Times New Roman"/>
        <family val="1"/>
      </rPr>
      <t>Supply and installation:</t>
    </r>
    <r>
      <rPr>
        <sz val="11"/>
        <color theme="1"/>
        <rFont val="Times New Roman"/>
        <family val="1"/>
      </rPr>
      <t xml:space="preserve"> of Flanged Gate valve (Good quality) Nominal Diameter =1 1/2" for distribution system best quality with all necessary works.</t>
    </r>
  </si>
  <si>
    <r>
      <rPr>
        <b/>
        <sz val="11"/>
        <color theme="1"/>
        <rFont val="Times New Roman"/>
        <family val="1"/>
      </rPr>
      <t>Supply and installation:</t>
    </r>
    <r>
      <rPr>
        <sz val="11"/>
        <color theme="1"/>
        <rFont val="Times New Roman"/>
        <family val="1"/>
      </rPr>
      <t xml:space="preserve"> of Flanged Gate valve (Good quality) Nominal Diameter =2" for distribution system best quality with all necessary works.</t>
    </r>
  </si>
  <si>
    <r>
      <rPr>
        <b/>
        <sz val="11"/>
        <color theme="1"/>
        <rFont val="Times New Roman"/>
        <family val="1"/>
      </rPr>
      <t>Supply and installation:</t>
    </r>
    <r>
      <rPr>
        <sz val="11"/>
        <color theme="1"/>
        <rFont val="Times New Roman"/>
        <family val="1"/>
      </rPr>
      <t xml:space="preserve"> of Galvanized Iron Nipple, diameter 1 1/2" with all necessary works.</t>
    </r>
  </si>
  <si>
    <r>
      <rPr>
        <b/>
        <sz val="11"/>
        <color theme="1"/>
        <rFont val="Times New Roman"/>
        <family val="1"/>
      </rPr>
      <t xml:space="preserve">Supply and installation: </t>
    </r>
    <r>
      <rPr>
        <sz val="11"/>
        <color theme="1"/>
        <rFont val="Times New Roman"/>
        <family val="1"/>
      </rPr>
      <t>of Galvanized Iron Nipple, diameter 2" with all necessary works.</t>
    </r>
  </si>
  <si>
    <r>
      <rPr>
        <b/>
        <sz val="11"/>
        <color theme="1"/>
        <rFont val="Times New Roman"/>
        <family val="1"/>
      </rPr>
      <t>Supply and installaiton:</t>
    </r>
    <r>
      <rPr>
        <sz val="11"/>
        <color theme="1"/>
        <rFont val="Times New Roman"/>
        <family val="1"/>
      </rPr>
      <t xml:space="preserve"> of Mail threaded Adopter (MTA), Size (63x2") with all necessary works.</t>
    </r>
  </si>
  <si>
    <r>
      <rPr>
        <b/>
        <sz val="11"/>
        <color theme="1"/>
        <rFont val="Times New Roman"/>
        <family val="1"/>
      </rPr>
      <t>supply and installation:</t>
    </r>
    <r>
      <rPr>
        <sz val="11"/>
        <color theme="1"/>
        <rFont val="Times New Roman"/>
        <family val="1"/>
      </rPr>
      <t xml:space="preserve"> of End Cap ,diameter (40mm ) with all necessary works.</t>
    </r>
  </si>
  <si>
    <t>35 Stand Tap Construction</t>
  </si>
  <si>
    <t>Sub-Total of F- 3 Gate valve Box</t>
  </si>
  <si>
    <t>Sub-Total of C- Solar pump system Installation</t>
  </si>
  <si>
    <r>
      <t>M</t>
    </r>
    <r>
      <rPr>
        <vertAlign val="superscript"/>
        <sz val="11"/>
        <rFont val="Times New Roman"/>
        <family val="1"/>
      </rPr>
      <t>2</t>
    </r>
  </si>
  <si>
    <t>Sub-Total of F- For 1 Stand Tap Construction</t>
  </si>
  <si>
    <t>Total cost for 35 Stand Taps</t>
  </si>
  <si>
    <t>well protection</t>
  </si>
  <si>
    <r>
      <rPr>
        <b/>
        <sz val="11"/>
        <color theme="1"/>
        <rFont val="Times New Roman"/>
        <family val="1"/>
      </rPr>
      <t>Provision and Installation of :</t>
    </r>
    <r>
      <rPr>
        <sz val="11"/>
        <color theme="1"/>
        <rFont val="Times New Roman"/>
        <family val="1"/>
      </rPr>
      <t xml:space="preserve"> fabricated water meter box inside of houses, best quality with all related works.</t>
    </r>
  </si>
  <si>
    <t>PCS</t>
  </si>
  <si>
    <r>
      <rPr>
        <b/>
        <sz val="11"/>
        <color theme="1"/>
        <rFont val="Times New Roman"/>
        <family val="1"/>
      </rPr>
      <t>Provision and Installation of :</t>
    </r>
    <r>
      <rPr>
        <sz val="11"/>
        <color theme="1"/>
        <rFont val="Times New Roman"/>
        <family val="1"/>
      </rPr>
      <t xml:space="preserve"> 0.5 inch water meter inside of houses, best quality with all related works.</t>
    </r>
  </si>
  <si>
    <r>
      <rPr>
        <b/>
        <sz val="11"/>
        <color theme="1"/>
        <rFont val="Times New Roman"/>
        <family val="1"/>
      </rPr>
      <t>Provision and Installation of :</t>
    </r>
    <r>
      <rPr>
        <sz val="11"/>
        <color theme="1"/>
        <rFont val="Times New Roman"/>
        <family val="1"/>
      </rPr>
      <t xml:space="preserve"> 0.5 inch valve inside of houses, best quality with all related works.</t>
    </r>
  </si>
  <si>
    <r>
      <rPr>
        <b/>
        <sz val="11"/>
        <color theme="1"/>
        <rFont val="Times New Roman"/>
        <family val="1"/>
      </rPr>
      <t>Provision and Installation of</t>
    </r>
    <r>
      <rPr>
        <sz val="11"/>
        <color theme="1"/>
        <rFont val="Times New Roman"/>
        <family val="1"/>
      </rPr>
      <t xml:space="preserve"> : RCC round ring with top cover for soakpit diameter=60CM, Hight 100CM</t>
    </r>
  </si>
  <si>
    <t xml:space="preserve">Bill of Quantity For  Pipe Scheme Network     
  Dargi_ Mirkalan Village of Qarabagh district, Kabul Province.  </t>
  </si>
  <si>
    <t>Budget Summary of Dargi_ Mirkalan Village Pipe Scheme Proejct</t>
  </si>
  <si>
    <t>Grand Total of Dargi_ Mirkalan Village Pipe Scheme Project</t>
  </si>
  <si>
    <r>
      <rPr>
        <b/>
        <sz val="11"/>
        <color theme="1"/>
        <rFont val="Times New Roman"/>
        <family val="1"/>
      </rPr>
      <t>Plain Cement Concrete:</t>
    </r>
    <r>
      <rPr>
        <sz val="11"/>
        <color theme="1"/>
        <rFont val="Times New Roman"/>
        <family val="1"/>
      </rPr>
      <t xml:space="preserve"> (PCC),for under the foundation of water tank according with M150 kg/cm2 (1:2:4) acording to the drawing with all necessary works.    </t>
    </r>
  </si>
  <si>
    <t>D-Well protection</t>
  </si>
  <si>
    <t>H- 35 Stand Tap Construction</t>
  </si>
  <si>
    <t>Sub-Total of H- For 35 Stand Tap Construction</t>
  </si>
  <si>
    <t>I</t>
  </si>
  <si>
    <t>I-Pipe scheme maintenance kit</t>
  </si>
  <si>
    <r>
      <t xml:space="preserve">Supply of Submersible: </t>
    </r>
    <r>
      <rPr>
        <sz val="11"/>
        <rFont val="Times New Roman"/>
        <family val="1"/>
      </rPr>
      <t xml:space="preserve">pump with its Compatible inverter, control box and Fuse box in stainless steel. EN 1.4301 (AISI 304).EN 1.4301 (AISI 304). DIN W.-Nr. 1.4301 (AISI 304).Rated power  = P = 2.471 </t>
    </r>
    <r>
      <rPr>
        <sz val="11"/>
        <color indexed="8"/>
        <rFont val="Times New Roman"/>
        <family val="1"/>
      </rPr>
      <t>kWRated voltage:1 x 90-240 V
Main frequency: 50 Hz
Compatible inverter: IP65-68 , Pure sine wave, VFD and soft starter
Avg. water production per day: (4.38 m³/h) 35.04 m³/day, Total deynamic head: 93 m, Total head: 120
Solar pump 3 KW according to the technical specification and requirement, 
Contractor must submit manufacturer warranty for solar Pump for a period not less than 2 years Made in italy.
Contractor must submit all the required certificates for solar pump
Serial number of Solar pump should be certified by manufacturing company with all necessary works.</t>
    </r>
  </si>
  <si>
    <r>
      <t>Transportation</t>
    </r>
    <r>
      <rPr>
        <sz val="11"/>
        <rFont val="Times New Roman"/>
        <family val="1"/>
      </rPr>
      <t xml:space="preserve"> of solar pump set and solar panels  best quality with all necessary works.</t>
    </r>
  </si>
  <si>
    <r>
      <t xml:space="preserve">Installation of: </t>
    </r>
    <r>
      <rPr>
        <sz val="11"/>
        <rFont val="Times New Roman"/>
        <family val="1"/>
      </rPr>
      <t>of solar pump set and solar panels  best quality with all necessary works.</t>
    </r>
  </si>
  <si>
    <r>
      <rPr>
        <b/>
        <sz val="11"/>
        <color theme="1"/>
        <rFont val="Times New Roman"/>
        <family val="1"/>
      </rPr>
      <t>House connection from main:</t>
    </r>
    <r>
      <rPr>
        <sz val="11"/>
        <color theme="1"/>
        <rFont val="Times New Roman"/>
        <family val="1"/>
      </rPr>
      <t xml:space="preserve"> pipe to inside houses, public buildings (school, mosque and clinic) with its all accessories including 1/2" Saddle clamp, Elbow, Female threaded adapter, (MTA), Gate valve, Non return valve, Water tap, Socket, 20mm HDPE pipe with average length of 20 meters each and perfabricated heavy duty water meter box with all necessary works.</t>
    </r>
  </si>
  <si>
    <r>
      <t xml:space="preserve">Prevision and installation of: </t>
    </r>
    <r>
      <rPr>
        <sz val="11"/>
        <rFont val="Times New Roman"/>
        <family val="1"/>
      </rPr>
      <t>Conduct pipe for solars and cable from solar to inverter best quality with all necessary works.</t>
    </r>
  </si>
  <si>
    <t>SN</t>
  </si>
  <si>
    <t>A- Mob/Demob</t>
  </si>
  <si>
    <t>A.1</t>
  </si>
  <si>
    <t>Mobilization</t>
  </si>
  <si>
    <t>A.2</t>
  </si>
  <si>
    <t>Demobilization</t>
  </si>
  <si>
    <t>B.1</t>
  </si>
  <si>
    <t>Well drilling, (12")</t>
  </si>
  <si>
    <t>B.2</t>
  </si>
  <si>
    <t>PVC casing pipe class -D, dia 8"</t>
  </si>
  <si>
    <t>B.3</t>
  </si>
  <si>
    <t>Filter pipe  PVC  Class-D, dia 8"</t>
  </si>
  <si>
    <t>B.4</t>
  </si>
  <si>
    <t>Gravel Packing</t>
  </si>
  <si>
    <r>
      <t>M</t>
    </r>
    <r>
      <rPr>
        <sz val="11"/>
        <color theme="1"/>
        <rFont val="Calibri"/>
        <family val="2"/>
      </rPr>
      <t>³</t>
    </r>
  </si>
  <si>
    <t>B.5</t>
  </si>
  <si>
    <t>Back filling</t>
  </si>
  <si>
    <t>B.6</t>
  </si>
  <si>
    <t xml:space="preserve">Preparing well strata technical data table and report                                                                                                                                 </t>
  </si>
  <si>
    <t>B.7</t>
  </si>
  <si>
    <t xml:space="preserve">Pump test                                                                                  </t>
  </si>
  <si>
    <t>B.8</t>
  </si>
  <si>
    <t xml:space="preserve">Water (Chemical, Physical and Biological) quality test                                                                                                                          </t>
  </si>
  <si>
    <t>C.1</t>
  </si>
  <si>
    <t>Submersible pump</t>
  </si>
  <si>
    <t>C.2</t>
  </si>
  <si>
    <t>Solar panels 270 watt</t>
  </si>
  <si>
    <t>C.3</t>
  </si>
  <si>
    <t>Solar Panel Stand steel 25 &amp; 45 deg</t>
  </si>
  <si>
    <t>C.4</t>
  </si>
  <si>
    <t>Metal box for Inverter</t>
  </si>
  <si>
    <t>C.5</t>
  </si>
  <si>
    <t>Well probe sensor</t>
  </si>
  <si>
    <t>C.6</t>
  </si>
  <si>
    <t>Cable splice kit 2.5-6mm2</t>
  </si>
  <si>
    <t>C.7</t>
  </si>
  <si>
    <t>Submercible drop cable (4*6)mm2 from panels to solar pump</t>
  </si>
  <si>
    <t>C.8</t>
  </si>
  <si>
    <t xml:space="preserve"> Cable (1*10)mm2 from solar panels to inverter</t>
  </si>
  <si>
    <t>C.9</t>
  </si>
  <si>
    <t xml:space="preserve">Cable (2*1.5)mm2 for float switch (Level switch from inverter to water tank)   </t>
  </si>
  <si>
    <t>C.10</t>
  </si>
  <si>
    <t xml:space="preserve">Cable (2*1.5)mm3 for dry runnig protection Systeme (Sensor) </t>
  </si>
  <si>
    <t>C.11</t>
  </si>
  <si>
    <t>Prevision and installation of: Conduct pipe  best quality with all necessary works.</t>
  </si>
  <si>
    <t>C.12</t>
  </si>
  <si>
    <t>Wire tire white and black</t>
  </si>
  <si>
    <t>C.13</t>
  </si>
  <si>
    <t>Ground rod with copper Cable</t>
  </si>
  <si>
    <t>C.14</t>
  </si>
  <si>
    <t>Float switch  ( Mechanically Activated Device for water level detection)</t>
  </si>
  <si>
    <t>C.15</t>
  </si>
  <si>
    <t>Transportation of solar pump set and solar panels</t>
  </si>
  <si>
    <t>C.16</t>
  </si>
  <si>
    <t>Solar pump set and solar panels</t>
  </si>
  <si>
    <t>C.17</t>
  </si>
  <si>
    <t>Safty rope for holding of solar pump</t>
  </si>
  <si>
    <t>C.18</t>
  </si>
  <si>
    <t>HDPE (PE 100 PN 16  SDR 11), Outside Diameter: 50 mm</t>
  </si>
  <si>
    <t>C.19</t>
  </si>
  <si>
    <t>Galvanized Iron Paddle flange diameter 1 1/2 '' (clip on the top of the well to hold up the riser main pipe)</t>
  </si>
  <si>
    <t>C.20</t>
  </si>
  <si>
    <t>Mail threaded Adopter (MTA), Size (50x1 1/2")</t>
  </si>
  <si>
    <t>C.21</t>
  </si>
  <si>
    <t>Polyethylene Straight Coupler, diameter (50x50) mm</t>
  </si>
  <si>
    <t>C.22</t>
  </si>
  <si>
    <t>Flange adopter  (good quality) Nominal Diameter =(*1 1/2)"</t>
  </si>
  <si>
    <t>C.23</t>
  </si>
  <si>
    <t>Galvanized Iron Nipple, diameter 1 1/2"</t>
  </si>
  <si>
    <t>C.24</t>
  </si>
  <si>
    <t>PE Elbow, diameter 50 mm</t>
  </si>
  <si>
    <t>C.25</t>
  </si>
  <si>
    <t>Gate valve (Good quality) Nominal Diameter =1 1/2"</t>
  </si>
  <si>
    <t>C.26</t>
  </si>
  <si>
    <t>Check valve (good quility non return valve Dia = 1 1/2" for riser main pipe in pump house</t>
  </si>
  <si>
    <t>D-well protection</t>
  </si>
  <si>
    <t>D.1</t>
  </si>
  <si>
    <t xml:space="preserve">Excavation </t>
  </si>
  <si>
    <r>
      <t>M</t>
    </r>
    <r>
      <rPr>
        <sz val="10"/>
        <color theme="1"/>
        <rFont val="Calibri"/>
        <family val="2"/>
      </rPr>
      <t>³</t>
    </r>
  </si>
  <si>
    <t>D.2</t>
  </si>
  <si>
    <t>Graval under PCC</t>
  </si>
  <si>
    <t>D.3</t>
  </si>
  <si>
    <t>PCC for floor</t>
  </si>
  <si>
    <t>D.4</t>
  </si>
  <si>
    <t>Burrent brick for walls</t>
  </si>
  <si>
    <t>D.5.1</t>
  </si>
  <si>
    <t>Plaster for out side walls</t>
  </si>
  <si>
    <r>
      <t>M</t>
    </r>
    <r>
      <rPr>
        <sz val="10"/>
        <color theme="1"/>
        <rFont val="Calibri"/>
        <family val="2"/>
      </rPr>
      <t>²</t>
    </r>
  </si>
  <si>
    <t>D.5.2</t>
  </si>
  <si>
    <t>Plaster for inside walls</t>
  </si>
  <si>
    <t>D.6</t>
  </si>
  <si>
    <t>Plastic painting for outside walls</t>
  </si>
  <si>
    <t>D.7</t>
  </si>
  <si>
    <r>
      <t>E- Construction of 10 M</t>
    </r>
    <r>
      <rPr>
        <b/>
        <sz val="11"/>
        <color theme="1"/>
        <rFont val="Calibri"/>
        <family val="2"/>
      </rPr>
      <t>³</t>
    </r>
    <r>
      <rPr>
        <b/>
        <sz val="11"/>
        <color theme="1"/>
        <rFont val="Calibri"/>
        <family val="2"/>
        <scheme val="minor"/>
      </rPr>
      <t xml:space="preserve"> Elevated RCC drinking Water Tank</t>
    </r>
  </si>
  <si>
    <t>E.1</t>
  </si>
  <si>
    <t>Excavation for foundation of water tank</t>
  </si>
  <si>
    <t>E.2</t>
  </si>
  <si>
    <t>Floor back filling, Suitable soil with compaction</t>
  </si>
  <si>
    <t>E.3</t>
  </si>
  <si>
    <t>PCC under foundation</t>
  </si>
  <si>
    <t>E.4.1</t>
  </si>
  <si>
    <t>RCC in foundation, foundation step-1</t>
  </si>
  <si>
    <t>E.4.2</t>
  </si>
  <si>
    <t>RCC in foundation, foundation step-2</t>
  </si>
  <si>
    <t>E.4.3</t>
  </si>
  <si>
    <t>RCC of columns</t>
  </si>
  <si>
    <t>E.4.4</t>
  </si>
  <si>
    <t>RCC of beams</t>
  </si>
  <si>
    <t>E.4.5</t>
  </si>
  <si>
    <t>RCC of walls</t>
  </si>
  <si>
    <t>E.4.6</t>
  </si>
  <si>
    <t>Bottom slab</t>
  </si>
  <si>
    <t>E.4.7</t>
  </si>
  <si>
    <t>upper slab</t>
  </si>
  <si>
    <t>E.5.1</t>
  </si>
  <si>
    <t>Plaster of uper slab with padlow powder mixed</t>
  </si>
  <si>
    <t>E.5.2</t>
  </si>
  <si>
    <t>Plaster of Bpttom slab with padlow powder mixed</t>
  </si>
  <si>
    <t>E.5.3</t>
  </si>
  <si>
    <t>Inside walls plaster with padlow powder mixed</t>
  </si>
  <si>
    <t>E.6.1</t>
  </si>
  <si>
    <t>Plaster of columns</t>
  </si>
  <si>
    <t>E.6.2</t>
  </si>
  <si>
    <t>Plaster of beams</t>
  </si>
  <si>
    <t>E.6.3</t>
  </si>
  <si>
    <t xml:space="preserve">Outside walls plaster </t>
  </si>
  <si>
    <t>E.7.1</t>
  </si>
  <si>
    <t xml:space="preserve">Plastic Painting of columns, Wheather Sheet  100% </t>
  </si>
  <si>
    <t>E.7.2</t>
  </si>
  <si>
    <t xml:space="preserve">Plastic Painting of beams, Wheather Sheet  100% </t>
  </si>
  <si>
    <t>E.7.3</t>
  </si>
  <si>
    <t xml:space="preserve">Plastic Painting of Outside walls plaster, Wheather Sheet  100% </t>
  </si>
  <si>
    <t>E.8</t>
  </si>
  <si>
    <t>Roof Isogam</t>
  </si>
  <si>
    <t>E.9</t>
  </si>
  <si>
    <t>Handrail</t>
  </si>
  <si>
    <t>E.10</t>
  </si>
  <si>
    <t>Iron Ladder for reservoir</t>
  </si>
  <si>
    <t>E.11</t>
  </si>
  <si>
    <t>Gate valve Dia =2" for outlet pipe</t>
  </si>
  <si>
    <t>E.12</t>
  </si>
  <si>
    <t>Gate valve Dia = 1 1/2" for outlet pipe</t>
  </si>
  <si>
    <t>E.13</t>
  </si>
  <si>
    <t>Mail threaded Adopter (MTA), Size (63 x 2")</t>
  </si>
  <si>
    <t>E.14</t>
  </si>
  <si>
    <t>Mail threaded Adopter (MTA), Size (50 x1 1/2")</t>
  </si>
  <si>
    <t>E.15</t>
  </si>
  <si>
    <t>Galvanized Iron pipe for the inlet, Internal  dia.2"</t>
  </si>
  <si>
    <t>E.16</t>
  </si>
  <si>
    <t>Galvanized Iron (GI) pipe, inside diameter 2"</t>
  </si>
  <si>
    <t>E.17</t>
  </si>
  <si>
    <t>Galvanized Iron (GI) pipe, inside diameter 1 1/2"</t>
  </si>
  <si>
    <t>E.18</t>
  </si>
  <si>
    <t>Galvanized Iron Socket, diameter 2"</t>
  </si>
  <si>
    <t>E.19</t>
  </si>
  <si>
    <t>Galvanized Iron Socket, diameter 1 1/2"</t>
  </si>
  <si>
    <t>E.20</t>
  </si>
  <si>
    <t>Galvanized Iron Nipple, diameter 2"</t>
  </si>
  <si>
    <t>E.21</t>
  </si>
  <si>
    <t>Galvanized Iron Nipple 1 1/2" dia</t>
  </si>
  <si>
    <t>E.22</t>
  </si>
  <si>
    <t>Galvanized Iron Union  2"</t>
  </si>
  <si>
    <t>E.23</t>
  </si>
  <si>
    <t>Galvanized Iron Union 1 1/2"</t>
  </si>
  <si>
    <t>E.24</t>
  </si>
  <si>
    <t>Galvanized Iron Elbow, diameter2"</t>
  </si>
  <si>
    <t>E.25</t>
  </si>
  <si>
    <t>Galvanized Iron Elbow, diameter 2"</t>
  </si>
  <si>
    <t>E.26</t>
  </si>
  <si>
    <t>End cup for the wash out pipe 2"</t>
  </si>
  <si>
    <t>F- Gate valve Box Total 3, For each Box Calculation is below</t>
  </si>
  <si>
    <t>F.1</t>
  </si>
  <si>
    <t>m3</t>
  </si>
  <si>
    <t>F.2</t>
  </si>
  <si>
    <t>Backfilling</t>
  </si>
  <si>
    <t>F.3.1</t>
  </si>
  <si>
    <t>F.3.2</t>
  </si>
  <si>
    <t>PCC on Top of walls</t>
  </si>
  <si>
    <t>F.4</t>
  </si>
  <si>
    <t>F.5</t>
  </si>
  <si>
    <t>Plaster for walls</t>
  </si>
  <si>
    <t>m2</t>
  </si>
  <si>
    <t>F.6</t>
  </si>
  <si>
    <t>Cover</t>
  </si>
  <si>
    <t>G.1</t>
  </si>
  <si>
    <t>Excavation for trench of distribution pipes laying</t>
  </si>
  <si>
    <t>G.2</t>
  </si>
  <si>
    <t>Back filling of pipe</t>
  </si>
  <si>
    <t>G.3</t>
  </si>
  <si>
    <t>PE Pipe 63 mm</t>
  </si>
  <si>
    <t>G.4</t>
  </si>
  <si>
    <t>PE Pipe 50 mm</t>
  </si>
  <si>
    <t>G.5</t>
  </si>
  <si>
    <t>PE Pipe 40 mm</t>
  </si>
  <si>
    <t>G.6</t>
  </si>
  <si>
    <t>Straight Coupler, diameter (50x50) mm</t>
  </si>
  <si>
    <t>G.7</t>
  </si>
  <si>
    <t>Straight Coupler, diameter (40x40) mm</t>
  </si>
  <si>
    <t>G.8</t>
  </si>
  <si>
    <t>Reducer, Size (50x40)mm</t>
  </si>
  <si>
    <t>G.9</t>
  </si>
  <si>
    <t>Reducer, Size (63x40)mm</t>
  </si>
  <si>
    <t>G.10</t>
  </si>
  <si>
    <t>Reducer, Size (63x50)mm</t>
  </si>
  <si>
    <t>G.11</t>
  </si>
  <si>
    <t>Tee, Size (50x40x50)mm</t>
  </si>
  <si>
    <t>G.12</t>
  </si>
  <si>
    <t>Tee, Size (63x63x63)mm</t>
  </si>
  <si>
    <t>G.13</t>
  </si>
  <si>
    <t>Flanged Gate valve, Diameter =1 1/2"</t>
  </si>
  <si>
    <t>G.14</t>
  </si>
  <si>
    <t>Flanged Gate valve, Diameter =2"</t>
  </si>
  <si>
    <t>G.15</t>
  </si>
  <si>
    <t>G.16</t>
  </si>
  <si>
    <t>G.17</t>
  </si>
  <si>
    <t>Mail threaded Adopter (MTA), Size (63x2")</t>
  </si>
  <si>
    <t>G.18</t>
  </si>
  <si>
    <t>G.19</t>
  </si>
  <si>
    <t>End Cap ,diameter (40mm )</t>
  </si>
  <si>
    <t>G.20</t>
  </si>
  <si>
    <t>H- Stand Tap Construction, Total 35</t>
  </si>
  <si>
    <t>H.1.1</t>
  </si>
  <si>
    <t>Excavation of foundation</t>
  </si>
  <si>
    <t>H.1.2</t>
  </si>
  <si>
    <t>Excavation of foundation of soak pit and tap trench</t>
  </si>
  <si>
    <t>H.2.1</t>
  </si>
  <si>
    <t>Stone pitching in floor of structures</t>
  </si>
  <si>
    <t>H.2.2</t>
  </si>
  <si>
    <t>H.3</t>
  </si>
  <si>
    <t>Back filling: with Gravel in floor of soakpit</t>
  </si>
  <si>
    <t>H.4.1</t>
  </si>
  <si>
    <t>Plain Cement Concrete: (PCC) with M150 kg/cm2 (1:2:4)</t>
  </si>
  <si>
    <t>H.4.2</t>
  </si>
  <si>
    <t>PCC around Tap pipe</t>
  </si>
  <si>
    <t>H.5</t>
  </si>
  <si>
    <t>RCC for Washing tubs</t>
  </si>
  <si>
    <t>H.6</t>
  </si>
  <si>
    <t>RCC round ring for soakpit diameter=60CM, Hight 100CM</t>
  </si>
  <si>
    <t>H.7</t>
  </si>
  <si>
    <t>Fabricated water meter box</t>
  </si>
  <si>
    <t>H.8</t>
  </si>
  <si>
    <t>Water meter inside of houses</t>
  </si>
  <si>
    <t>H.9</t>
  </si>
  <si>
    <t>0.5 inch valve inside of houses</t>
  </si>
  <si>
    <t>House connection from main pipe to inside houses, 1/2" Saddle clamp, Elbow, Female threaded adapter, (MTA), Gate valve, Non return valve, Water tap, Socket, 20mm HDPE pipe with average length of 20 meters each and perfabricated heavy duty water meter box with all necessary works.</t>
  </si>
  <si>
    <t>Work Estimation for Construction of Pipe Scheme Network     
 in Dargi Mirkalan Village, Qarabagh, Kabul</t>
  </si>
  <si>
    <t>Steel Cover</t>
  </si>
  <si>
    <r>
      <t xml:space="preserve">Prevision and installation of Solar panels: </t>
    </r>
    <r>
      <rPr>
        <sz val="11"/>
        <rFont val="Times New Roman"/>
        <family val="1"/>
      </rPr>
      <t>550watt internationaly certified by IEC, ISO, TUV and CE                          
Range of ambient temperature: 233 .. 358 K
Temperature coefficient (Voc): -0.31% /Cº
Power tolerance: +3 to 5 %
Maximum power voltage: 31.6 - 33.2V
Open circuit voltage: 38 - 39.5V
Max power point current: 8.5 - 9.5A
Module shortcut current: 9 - 10 A
Minimum power output: 270 W
Solar module type: POLYCRYSTALLINE or MONOCRYSTALLINE
Water proof PV junction boxes IP68 for each array including DC Fuses, DC switch disconnectors, bus bars ,terminals, ducts or trays, supports &amp; labels suitable to the PV arrays loads.
Contractor must submit manufacturer warranty for solar panel for a period not less than 25 years Made by China .
Contractor must submit all the required certificates for each PV solar panel from
Serial number of PV Panel should be certified by manufacturing company with all necessary works.</t>
    </r>
  </si>
  <si>
    <r>
      <t xml:space="preserve">Unit cost
</t>
    </r>
    <r>
      <rPr>
        <sz val="12"/>
        <rFont val="Arial"/>
        <family val="2"/>
      </rPr>
      <t>[AFN]</t>
    </r>
  </si>
  <si>
    <r>
      <t>Amount</t>
    </r>
    <r>
      <rPr>
        <b/>
        <vertAlign val="superscript"/>
        <sz val="12"/>
        <rFont val="Arial"/>
        <family val="2"/>
      </rPr>
      <t xml:space="preserve"> </t>
    </r>
    <r>
      <rPr>
        <b/>
        <sz val="12"/>
        <rFont val="Arial"/>
        <family val="2"/>
      </rPr>
      <t xml:space="preserve">
</t>
    </r>
    <r>
      <rPr>
        <sz val="12"/>
        <rFont val="Arial"/>
        <family val="2"/>
      </rPr>
      <t>[AFN]</t>
    </r>
  </si>
  <si>
    <t>Including all tax according to income tax manual of Ministry of Finance ; government of Afghanistan</t>
  </si>
  <si>
    <t>Company Name</t>
  </si>
  <si>
    <t>Date</t>
  </si>
  <si>
    <t>Signature</t>
  </si>
  <si>
    <t>Stamp</t>
  </si>
  <si>
    <t>Total Price in Words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</si>
</sst>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00_);_(&quot;$&quot;* \(#,##0.00\);_(&quot;$&quot;* &quot;-&quot;??_);_(@_)"/>
    <numFmt numFmtId="165" formatCode="_(* #,##0.00_);_(* \(#,##0.00\);_(* &quot;-&quot;??_);_(@_)"/>
    <numFmt numFmtId="166" formatCode="_(* #,##0.0000_);_(* \(#,##0.0000\);_(* &quot;-&quot;??_);_(@_)"/>
    <numFmt numFmtId="167" formatCode="[$AFA]\ #,##0.00"/>
    <numFmt numFmtId="168" formatCode="[$AFN]\ #,##0.00"/>
    <numFmt numFmtId="169" formatCode="[$AFN]\ #,##0"/>
  </numFmts>
  <fonts count="38" x14ac:knownFonts="1">
    <font>
      <sz val="11"/>
      <color theme="1"/>
      <name val="Calibri"/>
      <family val="2"/>
      <scheme val="minor"/>
    </font>
    <font>
      <sz val="11"/>
      <color theme="1"/>
      <name val="Calibri"/>
      <family val="2"/>
      <scheme val="minor"/>
    </font>
    <font>
      <sz val="10"/>
      <name val="Arial"/>
      <family val="2"/>
    </font>
    <font>
      <sz val="9"/>
      <color theme="1"/>
      <name val="Arial"/>
      <family val="2"/>
    </font>
    <font>
      <sz val="14"/>
      <name val="Calibri"/>
      <family val="2"/>
      <scheme val="minor"/>
    </font>
    <font>
      <b/>
      <sz val="14"/>
      <name val="Calibri"/>
      <family val="2"/>
      <scheme val="minor"/>
    </font>
    <font>
      <sz val="10"/>
      <color rgb="FF000000"/>
      <name val="Times New Roman"/>
      <family val="1"/>
    </font>
    <font>
      <sz val="11"/>
      <color indexed="8"/>
      <name val="Calibri"/>
      <family val="2"/>
    </font>
    <font>
      <b/>
      <sz val="12"/>
      <name val="Arial"/>
      <family val="2"/>
    </font>
    <font>
      <sz val="12"/>
      <name val="Arial"/>
      <family val="2"/>
    </font>
    <font>
      <b/>
      <vertAlign val="superscript"/>
      <sz val="12"/>
      <name val="Arial"/>
      <family val="2"/>
    </font>
    <font>
      <sz val="11"/>
      <color theme="1"/>
      <name val="Times New Roman"/>
      <family val="1"/>
    </font>
    <font>
      <sz val="11"/>
      <name val="Times New Roman"/>
      <family val="1"/>
    </font>
    <font>
      <b/>
      <sz val="11"/>
      <name val="Times New Roman"/>
      <family val="1"/>
    </font>
    <font>
      <sz val="9"/>
      <name val="Arial"/>
      <family val="2"/>
    </font>
    <font>
      <b/>
      <sz val="12"/>
      <name val="Times New Roman"/>
      <family val="1"/>
    </font>
    <font>
      <b/>
      <sz val="12"/>
      <color theme="1"/>
      <name val="Arial"/>
      <family val="2"/>
    </font>
    <font>
      <b/>
      <sz val="12"/>
      <color theme="1"/>
      <name val="Times New Roman"/>
      <family val="1"/>
    </font>
    <font>
      <sz val="12"/>
      <color theme="1"/>
      <name val="Arial"/>
      <family val="2"/>
    </font>
    <font>
      <sz val="10"/>
      <color theme="1"/>
      <name val="Arial"/>
      <family val="2"/>
    </font>
    <font>
      <b/>
      <sz val="11"/>
      <color theme="1"/>
      <name val="Times New Roman"/>
      <family val="1"/>
    </font>
    <font>
      <sz val="10"/>
      <color theme="1"/>
      <name val="Calibri"/>
      <family val="2"/>
      <scheme val="minor"/>
    </font>
    <font>
      <sz val="10"/>
      <color rgb="FFFF0000"/>
      <name val="Arial"/>
      <family val="2"/>
    </font>
    <font>
      <b/>
      <sz val="14"/>
      <color theme="1"/>
      <name val="Calibri"/>
      <family val="2"/>
      <scheme val="minor"/>
    </font>
    <font>
      <sz val="14"/>
      <color theme="1"/>
      <name val="Calibri"/>
      <family val="2"/>
      <scheme val="minor"/>
    </font>
    <font>
      <sz val="11"/>
      <color indexed="8"/>
      <name val="Times New Roman"/>
      <family val="1"/>
    </font>
    <font>
      <b/>
      <sz val="11"/>
      <color indexed="8"/>
      <name val="Times New Roman"/>
      <family val="1"/>
    </font>
    <font>
      <b/>
      <sz val="11"/>
      <color theme="1"/>
      <name val="Calibri"/>
      <family val="2"/>
      <scheme val="minor"/>
    </font>
    <font>
      <sz val="12"/>
      <color rgb="FF000000"/>
      <name val="Calibri Light"/>
      <family val="2"/>
      <scheme val="major"/>
    </font>
    <font>
      <vertAlign val="superscript"/>
      <sz val="12"/>
      <color indexed="8"/>
      <name val="Times New Roman"/>
      <family val="1"/>
    </font>
    <font>
      <vertAlign val="superscript"/>
      <sz val="11"/>
      <color indexed="8"/>
      <name val="Times New Roman"/>
      <family val="1"/>
    </font>
    <font>
      <vertAlign val="superscript"/>
      <sz val="11"/>
      <name val="Times New Roman"/>
      <family val="1"/>
    </font>
    <font>
      <sz val="11"/>
      <color theme="1"/>
      <name val="Calibri"/>
      <family val="2"/>
    </font>
    <font>
      <sz val="10"/>
      <color theme="1"/>
      <name val="Calibri"/>
      <family val="2"/>
    </font>
    <font>
      <b/>
      <sz val="11"/>
      <color theme="1"/>
      <name val="Calibri"/>
      <family val="2"/>
    </font>
    <font>
      <sz val="14"/>
      <color theme="1"/>
      <name val="Calibri"/>
      <family val="2"/>
    </font>
    <font>
      <b/>
      <sz val="12"/>
      <color theme="1"/>
      <name val="Calibri"/>
      <family val="2"/>
    </font>
    <font>
      <sz val="12"/>
      <name val="Calibri"/>
      <family val="2"/>
    </font>
  </fonts>
  <fills count="9">
    <fill>
      <patternFill patternType="none"/>
    </fill>
    <fill>
      <patternFill patternType="gray125"/>
    </fill>
    <fill>
      <patternFill patternType="solid">
        <fgColor theme="7" tint="0.79998168889431442"/>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theme="0"/>
        <bgColor rgb="FFFFD965"/>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dotted">
        <color indexed="64"/>
      </left>
      <right style="medium">
        <color indexed="64"/>
      </right>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thin">
        <color indexed="64"/>
      </left>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dotted">
        <color indexed="64"/>
      </left>
      <right style="dotted">
        <color indexed="64"/>
      </right>
      <top style="dotted">
        <color indexed="64"/>
      </top>
      <bottom/>
      <diagonal/>
    </border>
    <border>
      <left style="dotted">
        <color indexed="64"/>
      </left>
      <right style="dotted">
        <color indexed="64"/>
      </right>
      <top/>
      <bottom/>
      <diagonal/>
    </border>
    <border>
      <left style="dotted">
        <color indexed="64"/>
      </left>
      <right style="medium">
        <color indexed="64"/>
      </right>
      <top style="dotted">
        <color indexed="64"/>
      </top>
      <bottom/>
      <diagonal/>
    </border>
  </borders>
  <cellStyleXfs count="7">
    <xf numFmtId="0" fontId="0" fillId="0" borderId="0"/>
    <xf numFmtId="164" fontId="1" fillId="0" borderId="0" applyFont="0" applyFill="0" applyBorder="0" applyAlignment="0" applyProtection="0"/>
    <xf numFmtId="0" fontId="2" fillId="0" borderId="0"/>
    <xf numFmtId="0" fontId="7" fillId="0" borderId="0"/>
    <xf numFmtId="164" fontId="6" fillId="0" borderId="0" applyFont="0" applyFill="0" applyBorder="0" applyAlignment="0" applyProtection="0"/>
    <xf numFmtId="0" fontId="2" fillId="0" borderId="0"/>
    <xf numFmtId="0" fontId="2" fillId="0" borderId="0"/>
  </cellStyleXfs>
  <cellXfs count="143">
    <xf numFmtId="0" fontId="0" fillId="0" borderId="0" xfId="0"/>
    <xf numFmtId="0" fontId="0" fillId="0" borderId="0" xfId="0" applyAlignment="1">
      <alignment horizontal="center" vertical="center"/>
    </xf>
    <xf numFmtId="0" fontId="0" fillId="0" borderId="0" xfId="0" applyAlignment="1">
      <alignment horizontal="left" vertical="top"/>
    </xf>
    <xf numFmtId="0" fontId="0" fillId="0" borderId="0" xfId="0" applyAlignment="1">
      <alignment horizontal="center" vertical="top"/>
    </xf>
    <xf numFmtId="2" fontId="0" fillId="0" borderId="0" xfId="0" applyNumberFormat="1" applyAlignment="1">
      <alignment horizontal="left" vertical="top"/>
    </xf>
    <xf numFmtId="2" fontId="8" fillId="4" borderId="8" xfId="3" applyNumberFormat="1" applyFont="1" applyFill="1" applyBorder="1" applyAlignment="1">
      <alignment horizontal="center" vertical="center" wrapText="1"/>
    </xf>
    <xf numFmtId="2" fontId="11" fillId="0" borderId="12" xfId="0" applyNumberFormat="1" applyFont="1" applyBorder="1" applyAlignment="1">
      <alignment horizontal="left" vertical="center" indent="1"/>
    </xf>
    <xf numFmtId="165" fontId="12" fillId="5" borderId="1" xfId="0" applyNumberFormat="1" applyFont="1" applyFill="1" applyBorder="1" applyAlignment="1" applyProtection="1">
      <alignment horizontal="center" vertical="center" wrapText="1"/>
      <protection hidden="1"/>
    </xf>
    <xf numFmtId="2" fontId="14" fillId="5" borderId="1" xfId="0" applyNumberFormat="1" applyFont="1" applyFill="1" applyBorder="1" applyAlignment="1" applyProtection="1">
      <alignment horizontal="left" vertical="center" wrapText="1" indent="1"/>
      <protection hidden="1"/>
    </xf>
    <xf numFmtId="0" fontId="0" fillId="5" borderId="13" xfId="0" applyFill="1" applyBorder="1" applyAlignment="1">
      <alignment horizontal="left" vertical="center" indent="1"/>
    </xf>
    <xf numFmtId="0" fontId="0" fillId="5" borderId="0" xfId="0" applyFill="1"/>
    <xf numFmtId="0" fontId="13" fillId="5" borderId="1" xfId="0" applyFont="1" applyFill="1" applyBorder="1" applyAlignment="1">
      <alignment horizontal="left" vertical="center" wrapText="1" indent="1"/>
    </xf>
    <xf numFmtId="0" fontId="12" fillId="5" borderId="1" xfId="0" applyFont="1" applyFill="1" applyBorder="1" applyAlignment="1">
      <alignment horizontal="center" vertical="center" wrapText="1"/>
    </xf>
    <xf numFmtId="2" fontId="16" fillId="2" borderId="2" xfId="0" applyNumberFormat="1" applyFont="1" applyFill="1" applyBorder="1" applyAlignment="1">
      <alignment horizontal="left" vertical="center" indent="1"/>
    </xf>
    <xf numFmtId="0" fontId="0" fillId="2" borderId="4" xfId="0" applyFill="1" applyBorder="1" applyAlignment="1">
      <alignment horizontal="left" vertical="center" indent="1"/>
    </xf>
    <xf numFmtId="2" fontId="18" fillId="3" borderId="7" xfId="0" applyNumberFormat="1" applyFont="1" applyFill="1" applyBorder="1" applyAlignment="1">
      <alignment horizontal="left" vertical="center" indent="1"/>
    </xf>
    <xf numFmtId="2" fontId="19" fillId="0" borderId="12" xfId="0" applyNumberFormat="1" applyFont="1" applyBorder="1" applyAlignment="1">
      <alignment horizontal="left" vertical="center" indent="1"/>
    </xf>
    <xf numFmtId="0" fontId="2" fillId="5" borderId="1" xfId="0" applyFont="1" applyFill="1" applyBorder="1" applyAlignment="1">
      <alignment horizontal="left" vertical="center" wrapText="1" indent="1"/>
    </xf>
    <xf numFmtId="0" fontId="21" fillId="5" borderId="1" xfId="0" applyFont="1" applyFill="1" applyBorder="1" applyAlignment="1">
      <alignment horizontal="left" vertical="center" indent="1"/>
    </xf>
    <xf numFmtId="2" fontId="19" fillId="5" borderId="1" xfId="4" applyNumberFormat="1" applyFont="1" applyFill="1" applyBorder="1" applyAlignment="1">
      <alignment horizontal="left" vertical="center" indent="1"/>
    </xf>
    <xf numFmtId="0" fontId="22" fillId="5" borderId="1" xfId="0" applyFont="1" applyFill="1" applyBorder="1" applyAlignment="1">
      <alignment horizontal="left" vertical="center" wrapText="1" indent="1"/>
    </xf>
    <xf numFmtId="165" fontId="3" fillId="5" borderId="1" xfId="0" applyNumberFormat="1" applyFont="1" applyFill="1" applyBorder="1" applyAlignment="1">
      <alignment horizontal="center" vertical="center"/>
    </xf>
    <xf numFmtId="0" fontId="2" fillId="5" borderId="23" xfId="0" applyFont="1" applyFill="1" applyBorder="1" applyAlignment="1">
      <alignment horizontal="left" vertical="center" wrapText="1" indent="1"/>
    </xf>
    <xf numFmtId="2" fontId="3" fillId="0" borderId="27" xfId="0" applyNumberFormat="1" applyFont="1" applyBorder="1" applyAlignment="1">
      <alignment horizontal="left" vertical="center" indent="1"/>
    </xf>
    <xf numFmtId="0" fontId="12" fillId="0" borderId="12" xfId="0" applyFont="1" applyBorder="1" applyAlignment="1">
      <alignment horizontal="left" vertical="top" wrapText="1" indent="1"/>
    </xf>
    <xf numFmtId="0" fontId="25" fillId="0" borderId="28" xfId="3" applyFont="1" applyBorder="1" applyAlignment="1" applyProtection="1">
      <alignment horizontal="left" vertical="center" wrapText="1" indent="1"/>
      <protection locked="0"/>
    </xf>
    <xf numFmtId="2" fontId="14" fillId="5" borderId="29" xfId="0" applyNumberFormat="1" applyFont="1" applyFill="1" applyBorder="1" applyAlignment="1" applyProtection="1">
      <alignment horizontal="left" vertical="center" wrapText="1" indent="1"/>
      <protection hidden="1"/>
    </xf>
    <xf numFmtId="164" fontId="22" fillId="5" borderId="1" xfId="0" applyNumberFormat="1" applyFont="1" applyFill="1" applyBorder="1" applyAlignment="1">
      <alignment horizontal="left" vertical="center" wrapText="1" indent="1"/>
    </xf>
    <xf numFmtId="2" fontId="16" fillId="0" borderId="16" xfId="0" applyNumberFormat="1" applyFont="1" applyBorder="1" applyAlignment="1">
      <alignment horizontal="center" vertical="center"/>
    </xf>
    <xf numFmtId="2" fontId="16" fillId="0" borderId="0" xfId="0" applyNumberFormat="1" applyFont="1" applyAlignment="1">
      <alignment horizontal="center" vertical="center"/>
    </xf>
    <xf numFmtId="164" fontId="16" fillId="0" borderId="0" xfId="0" applyNumberFormat="1" applyFont="1" applyAlignment="1">
      <alignment horizontal="left" vertical="center" indent="1"/>
    </xf>
    <xf numFmtId="2" fontId="18" fillId="0" borderId="0" xfId="0" applyNumberFormat="1" applyFont="1" applyAlignment="1">
      <alignment horizontal="left" vertical="center" indent="1"/>
    </xf>
    <xf numFmtId="2" fontId="16" fillId="2" borderId="5" xfId="0" applyNumberFormat="1" applyFont="1" applyFill="1" applyBorder="1" applyAlignment="1">
      <alignment horizontal="left" vertical="center" indent="1"/>
    </xf>
    <xf numFmtId="2" fontId="16" fillId="2" borderId="6" xfId="0" applyNumberFormat="1" applyFont="1" applyFill="1" applyBorder="1" applyAlignment="1">
      <alignment horizontal="left" vertical="center" indent="1"/>
    </xf>
    <xf numFmtId="2" fontId="16" fillId="2" borderId="7" xfId="0" applyNumberFormat="1" applyFont="1" applyFill="1" applyBorder="1" applyAlignment="1">
      <alignment horizontal="left" vertical="center" indent="1"/>
    </xf>
    <xf numFmtId="0" fontId="17" fillId="2" borderId="3" xfId="0" applyFont="1" applyFill="1" applyBorder="1" applyAlignment="1">
      <alignment horizontal="left" vertical="center" indent="1"/>
    </xf>
    <xf numFmtId="2" fontId="18" fillId="5" borderId="2" xfId="0" applyNumberFormat="1" applyFont="1" applyFill="1" applyBorder="1" applyAlignment="1">
      <alignment horizontal="left" vertical="center" indent="1"/>
    </xf>
    <xf numFmtId="0" fontId="0" fillId="5" borderId="1" xfId="0" applyFill="1" applyBorder="1"/>
    <xf numFmtId="0" fontId="12" fillId="5" borderId="12" xfId="0" applyFont="1" applyFill="1" applyBorder="1" applyAlignment="1">
      <alignment horizontal="center" vertical="top" wrapText="1"/>
    </xf>
    <xf numFmtId="2" fontId="19" fillId="5" borderId="12" xfId="0" applyNumberFormat="1" applyFont="1" applyFill="1" applyBorder="1" applyAlignment="1">
      <alignment horizontal="left" vertical="center" indent="1"/>
    </xf>
    <xf numFmtId="2" fontId="11" fillId="5" borderId="12" xfId="0" applyNumberFormat="1" applyFont="1" applyFill="1" applyBorder="1" applyAlignment="1">
      <alignment horizontal="left" vertical="center" indent="1"/>
    </xf>
    <xf numFmtId="165" fontId="0" fillId="0" borderId="0" xfId="0" applyNumberFormat="1"/>
    <xf numFmtId="2" fontId="8" fillId="3" borderId="32" xfId="3" applyNumberFormat="1" applyFont="1" applyFill="1" applyBorder="1" applyAlignment="1">
      <alignment horizontal="center" vertical="center" wrapText="1"/>
    </xf>
    <xf numFmtId="0" fontId="8" fillId="3" borderId="33" xfId="3" applyFont="1" applyFill="1" applyBorder="1" applyAlignment="1">
      <alignment horizontal="center" vertical="center" wrapText="1"/>
    </xf>
    <xf numFmtId="2" fontId="8" fillId="3" borderId="33" xfId="3" applyNumberFormat="1" applyFont="1" applyFill="1" applyBorder="1" applyAlignment="1">
      <alignment horizontal="center" vertical="center" wrapText="1"/>
    </xf>
    <xf numFmtId="0" fontId="8" fillId="3" borderId="34" xfId="3" applyFont="1" applyFill="1" applyBorder="1" applyAlignment="1">
      <alignment horizontal="center" vertical="center" wrapText="1"/>
    </xf>
    <xf numFmtId="164" fontId="0" fillId="0" borderId="0" xfId="0" applyNumberFormat="1"/>
    <xf numFmtId="2" fontId="11" fillId="5" borderId="12" xfId="0" applyNumberFormat="1" applyFont="1" applyFill="1" applyBorder="1" applyAlignment="1">
      <alignment horizontal="left" vertical="center" wrapText="1" indent="1"/>
    </xf>
    <xf numFmtId="2" fontId="12" fillId="5" borderId="12" xfId="0" applyNumberFormat="1" applyFont="1" applyFill="1" applyBorder="1" applyAlignment="1">
      <alignment horizontal="left" vertical="center" wrapText="1" indent="1"/>
    </xf>
    <xf numFmtId="4" fontId="12" fillId="5" borderId="1" xfId="0" applyNumberFormat="1" applyFont="1" applyFill="1" applyBorder="1" applyAlignment="1">
      <alignment horizontal="center" vertical="center" wrapText="1"/>
    </xf>
    <xf numFmtId="164" fontId="0" fillId="5" borderId="0" xfId="0" applyNumberFormat="1" applyFill="1"/>
    <xf numFmtId="164" fontId="22" fillId="5" borderId="23" xfId="0" applyNumberFormat="1" applyFont="1" applyFill="1" applyBorder="1" applyAlignment="1">
      <alignment horizontal="left" vertical="center" wrapText="1" indent="1"/>
    </xf>
    <xf numFmtId="166" fontId="0" fillId="0" borderId="0" xfId="0" applyNumberFormat="1"/>
    <xf numFmtId="0" fontId="24" fillId="0" borderId="17" xfId="0" applyFont="1" applyBorder="1" applyAlignment="1">
      <alignment horizontal="left" vertical="center"/>
    </xf>
    <xf numFmtId="0" fontId="24" fillId="0" borderId="18" xfId="0" applyFont="1" applyBorder="1" applyAlignment="1">
      <alignment horizontal="left" vertical="center"/>
    </xf>
    <xf numFmtId="0" fontId="24" fillId="0" borderId="18" xfId="0" applyFont="1" applyBorder="1" applyAlignment="1">
      <alignment horizontal="center" vertical="center"/>
    </xf>
    <xf numFmtId="2" fontId="24" fillId="0" borderId="18" xfId="0" applyNumberFormat="1" applyFont="1" applyBorder="1" applyAlignment="1">
      <alignment horizontal="left" vertical="center"/>
    </xf>
    <xf numFmtId="0" fontId="24" fillId="0" borderId="19" xfId="0" applyFont="1" applyBorder="1" applyAlignment="1">
      <alignment horizontal="left" vertical="center"/>
    </xf>
    <xf numFmtId="0" fontId="24" fillId="0" borderId="20" xfId="0" applyFont="1" applyBorder="1" applyAlignment="1">
      <alignment horizontal="left" vertical="center"/>
    </xf>
    <xf numFmtId="0" fontId="24" fillId="0" borderId="22" xfId="0" applyFont="1" applyBorder="1" applyAlignment="1">
      <alignment horizontal="left" vertical="center"/>
    </xf>
    <xf numFmtId="0" fontId="24" fillId="0" borderId="21" xfId="0" applyFont="1" applyBorder="1" applyAlignment="1">
      <alignment horizontal="left" vertical="center"/>
    </xf>
    <xf numFmtId="2" fontId="24" fillId="0" borderId="21" xfId="0" applyNumberFormat="1" applyFont="1" applyBorder="1" applyAlignment="1">
      <alignment horizontal="left" vertical="center"/>
    </xf>
    <xf numFmtId="0" fontId="0" fillId="0" borderId="1" xfId="0" applyBorder="1"/>
    <xf numFmtId="0" fontId="27" fillId="0" borderId="1" xfId="0" applyFont="1" applyBorder="1" applyAlignment="1">
      <alignment horizontal="center" vertical="center"/>
    </xf>
    <xf numFmtId="0" fontId="0" fillId="0" borderId="1" xfId="0" applyBorder="1" applyAlignment="1">
      <alignment horizontal="left" vertical="center"/>
    </xf>
    <xf numFmtId="0" fontId="0" fillId="0" borderId="1" xfId="0" applyBorder="1" applyAlignment="1">
      <alignment horizontal="center" vertical="center"/>
    </xf>
    <xf numFmtId="0" fontId="0" fillId="0" borderId="1" xfId="0" applyBorder="1" applyAlignment="1">
      <alignment horizontal="left" vertical="center" wrapText="1"/>
    </xf>
    <xf numFmtId="0" fontId="2" fillId="0" borderId="1" xfId="2" applyBorder="1" applyAlignment="1">
      <alignment horizontal="left" vertical="center"/>
    </xf>
    <xf numFmtId="0" fontId="19" fillId="0" borderId="1" xfId="2" applyFont="1" applyBorder="1" applyAlignment="1">
      <alignment horizontal="center" vertical="center"/>
    </xf>
    <xf numFmtId="2" fontId="19" fillId="0" borderId="1" xfId="2" applyNumberFormat="1" applyFont="1" applyBorder="1" applyAlignment="1">
      <alignment horizontal="center" vertical="center"/>
    </xf>
    <xf numFmtId="0" fontId="0" fillId="0" borderId="37" xfId="0" applyBorder="1"/>
    <xf numFmtId="0" fontId="2" fillId="0" borderId="1" xfId="2" applyBorder="1" applyAlignment="1">
      <alignment horizontal="center" vertical="center"/>
    </xf>
    <xf numFmtId="0" fontId="2" fillId="7" borderId="1" xfId="2" applyFill="1" applyBorder="1" applyAlignment="1">
      <alignment horizontal="center" vertical="center"/>
    </xf>
    <xf numFmtId="0" fontId="0" fillId="0" borderId="38" xfId="0" applyBorder="1"/>
    <xf numFmtId="0" fontId="0" fillId="0" borderId="1" xfId="0" applyBorder="1" applyAlignment="1">
      <alignment horizontal="center"/>
    </xf>
    <xf numFmtId="0" fontId="2" fillId="0" borderId="1" xfId="2" applyBorder="1" applyAlignment="1">
      <alignment horizontal="left" vertical="center" wrapText="1"/>
    </xf>
    <xf numFmtId="0" fontId="0" fillId="0" borderId="1" xfId="0" applyBorder="1" applyAlignment="1">
      <alignment wrapText="1"/>
    </xf>
    <xf numFmtId="0" fontId="0" fillId="0" borderId="27" xfId="0" applyBorder="1"/>
    <xf numFmtId="167" fontId="3" fillId="0" borderId="1" xfId="1" applyNumberFormat="1" applyFont="1" applyBorder="1" applyAlignment="1">
      <alignment horizontal="left" vertical="center" indent="1"/>
    </xf>
    <xf numFmtId="167" fontId="3" fillId="0" borderId="29" xfId="1" applyNumberFormat="1" applyFont="1" applyBorder="1" applyAlignment="1">
      <alignment horizontal="left" vertical="center" indent="1"/>
    </xf>
    <xf numFmtId="168" fontId="3" fillId="5" borderId="1" xfId="1" applyNumberFormat="1" applyFont="1" applyFill="1" applyBorder="1" applyAlignment="1">
      <alignment horizontal="left" vertical="center" indent="1"/>
    </xf>
    <xf numFmtId="168" fontId="16" fillId="3" borderId="6" xfId="0" applyNumberFormat="1" applyFont="1" applyFill="1" applyBorder="1" applyAlignment="1">
      <alignment horizontal="left" vertical="center" indent="1"/>
    </xf>
    <xf numFmtId="168" fontId="3" fillId="0" borderId="29" xfId="1" applyNumberFormat="1" applyFont="1" applyBorder="1" applyAlignment="1">
      <alignment horizontal="left" vertical="center" indent="1"/>
    </xf>
    <xf numFmtId="168" fontId="3" fillId="5" borderId="29" xfId="1" applyNumberFormat="1" applyFont="1" applyFill="1" applyBorder="1" applyAlignment="1">
      <alignment horizontal="left" vertical="center" indent="1"/>
    </xf>
    <xf numFmtId="168" fontId="2" fillId="0" borderId="1" xfId="0" applyNumberFormat="1" applyFont="1" applyBorder="1" applyAlignment="1">
      <alignment horizontal="left" vertical="center" indent="1"/>
    </xf>
    <xf numFmtId="168" fontId="2" fillId="5" borderId="1" xfId="0" applyNumberFormat="1" applyFont="1" applyFill="1" applyBorder="1" applyAlignment="1">
      <alignment horizontal="left" vertical="center" indent="1"/>
    </xf>
    <xf numFmtId="169" fontId="12" fillId="5" borderId="1" xfId="0" applyNumberFormat="1" applyFont="1" applyFill="1" applyBorder="1" applyAlignment="1">
      <alignment horizontal="center" vertical="center" wrapText="1"/>
    </xf>
    <xf numFmtId="168" fontId="2" fillId="0" borderId="35" xfId="0" applyNumberFormat="1" applyFont="1" applyBorder="1" applyAlignment="1">
      <alignment horizontal="left" vertical="center" indent="1"/>
    </xf>
    <xf numFmtId="168" fontId="2" fillId="5" borderId="1" xfId="5" applyNumberFormat="1" applyFill="1" applyBorder="1" applyAlignment="1">
      <alignment horizontal="left" vertical="center" indent="1"/>
    </xf>
    <xf numFmtId="168" fontId="2" fillId="5" borderId="29" xfId="0" applyNumberFormat="1" applyFont="1" applyFill="1" applyBorder="1" applyAlignment="1">
      <alignment horizontal="left" vertical="center" indent="1"/>
    </xf>
    <xf numFmtId="168" fontId="24" fillId="0" borderId="18" xfId="1" applyNumberFormat="1" applyFont="1" applyBorder="1" applyAlignment="1">
      <alignment horizontal="left" vertical="center"/>
    </xf>
    <xf numFmtId="168" fontId="24" fillId="0" borderId="21" xfId="1" applyNumberFormat="1" applyFont="1" applyBorder="1" applyAlignment="1">
      <alignment horizontal="left" vertical="center"/>
    </xf>
    <xf numFmtId="2" fontId="16" fillId="3" borderId="15" xfId="0" applyNumberFormat="1" applyFont="1" applyFill="1" applyBorder="1" applyAlignment="1">
      <alignment horizontal="center" vertical="center"/>
    </xf>
    <xf numFmtId="2" fontId="16" fillId="3" borderId="10" xfId="0" applyNumberFormat="1" applyFont="1" applyFill="1" applyBorder="1" applyAlignment="1">
      <alignment horizontal="center" vertical="center"/>
    </xf>
    <xf numFmtId="2" fontId="16" fillId="3" borderId="14" xfId="0" applyNumberFormat="1" applyFont="1" applyFill="1" applyBorder="1" applyAlignment="1">
      <alignment horizontal="center" vertical="center"/>
    </xf>
    <xf numFmtId="0" fontId="15" fillId="4" borderId="9" xfId="3" applyFont="1" applyFill="1" applyBorder="1" applyAlignment="1">
      <alignment horizontal="center" vertical="center" wrapText="1"/>
    </xf>
    <xf numFmtId="0" fontId="8" fillId="4" borderId="10" xfId="3" applyFont="1" applyFill="1" applyBorder="1" applyAlignment="1">
      <alignment horizontal="center" vertical="center" wrapText="1"/>
    </xf>
    <xf numFmtId="0" fontId="8" fillId="4" borderId="11" xfId="3" applyFont="1" applyFill="1" applyBorder="1" applyAlignment="1">
      <alignment horizontal="center" vertical="center" wrapText="1"/>
    </xf>
    <xf numFmtId="0" fontId="17" fillId="2" borderId="3" xfId="0" applyFont="1" applyFill="1" applyBorder="1" applyAlignment="1">
      <alignment horizontal="left" vertical="center" indent="1"/>
    </xf>
    <xf numFmtId="0" fontId="16" fillId="2" borderId="3" xfId="0" applyFont="1" applyFill="1" applyBorder="1" applyAlignment="1">
      <alignment horizontal="left" vertical="center" indent="1"/>
    </xf>
    <xf numFmtId="0" fontId="15" fillId="4" borderId="10" xfId="3" applyFont="1" applyFill="1" applyBorder="1" applyAlignment="1">
      <alignment horizontal="center" vertical="center" wrapText="1"/>
    </xf>
    <xf numFmtId="0" fontId="15" fillId="4" borderId="11" xfId="3" applyFont="1" applyFill="1" applyBorder="1" applyAlignment="1">
      <alignment horizontal="center" vertical="center" wrapText="1"/>
    </xf>
    <xf numFmtId="0" fontId="8" fillId="4" borderId="9" xfId="3" applyFont="1" applyFill="1" applyBorder="1" applyAlignment="1">
      <alignment horizontal="center" vertical="center" wrapText="1"/>
    </xf>
    <xf numFmtId="0" fontId="16" fillId="2" borderId="24" xfId="0" applyFont="1" applyFill="1" applyBorder="1" applyAlignment="1">
      <alignment horizontal="left" vertical="center" indent="1"/>
    </xf>
    <xf numFmtId="0" fontId="16" fillId="2" borderId="25" xfId="0" applyFont="1" applyFill="1" applyBorder="1" applyAlignment="1">
      <alignment horizontal="left" vertical="center" indent="1"/>
    </xf>
    <xf numFmtId="0" fontId="16" fillId="2" borderId="26" xfId="0" applyFont="1" applyFill="1" applyBorder="1" applyAlignment="1">
      <alignment horizontal="left" vertical="center" indent="1"/>
    </xf>
    <xf numFmtId="0" fontId="5"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28" fillId="0" borderId="1" xfId="0" applyFont="1" applyBorder="1" applyAlignment="1">
      <alignment horizontal="left" vertical="top" wrapText="1" indent="1"/>
    </xf>
    <xf numFmtId="0" fontId="6" fillId="0" borderId="1" xfId="0" applyFont="1" applyBorder="1" applyAlignment="1">
      <alignment horizontal="left" vertical="top" wrapText="1" indent="1"/>
    </xf>
    <xf numFmtId="0" fontId="15" fillId="4" borderId="30" xfId="3" applyFont="1" applyFill="1" applyBorder="1" applyAlignment="1">
      <alignment horizontal="center" vertical="center" wrapText="1"/>
    </xf>
    <xf numFmtId="0" fontId="15" fillId="4" borderId="31" xfId="3" applyFont="1" applyFill="1" applyBorder="1" applyAlignment="1">
      <alignment horizontal="center" vertical="center" wrapText="1"/>
    </xf>
    <xf numFmtId="0" fontId="27" fillId="6" borderId="27" xfId="0" applyFont="1" applyFill="1" applyBorder="1" applyAlignment="1">
      <alignment horizontal="center"/>
    </xf>
    <xf numFmtId="0" fontId="27" fillId="6" borderId="36" xfId="0" applyFont="1" applyFill="1" applyBorder="1" applyAlignment="1">
      <alignment horizontal="center"/>
    </xf>
    <xf numFmtId="0" fontId="27" fillId="6" borderId="37" xfId="0" applyFont="1" applyFill="1" applyBorder="1" applyAlignment="1">
      <alignment horizontal="center"/>
    </xf>
    <xf numFmtId="0" fontId="27" fillId="2" borderId="0" xfId="0" applyFont="1" applyFill="1" applyAlignment="1">
      <alignment horizontal="center" vertical="center" wrapText="1"/>
    </xf>
    <xf numFmtId="0" fontId="27" fillId="2" borderId="27" xfId="0" applyFont="1" applyFill="1" applyBorder="1" applyAlignment="1">
      <alignment horizontal="center" vertical="center" wrapText="1"/>
    </xf>
    <xf numFmtId="0" fontId="27" fillId="2" borderId="36" xfId="0" applyFont="1" applyFill="1" applyBorder="1" applyAlignment="1">
      <alignment horizontal="center" vertical="center" wrapText="1"/>
    </xf>
    <xf numFmtId="0" fontId="27" fillId="2" borderId="37" xfId="0" applyFont="1" applyFill="1" applyBorder="1" applyAlignment="1">
      <alignment horizontal="center" vertical="center" wrapText="1"/>
    </xf>
    <xf numFmtId="0" fontId="34" fillId="8" borderId="1" xfId="0" applyFont="1" applyFill="1" applyBorder="1" applyAlignment="1">
      <alignment horizontal="left" vertical="center"/>
    </xf>
    <xf numFmtId="0" fontId="36" fillId="8" borderId="1" xfId="0" applyFont="1" applyFill="1" applyBorder="1" applyAlignment="1">
      <alignment horizontal="center" vertical="center"/>
    </xf>
    <xf numFmtId="0" fontId="36" fillId="8" borderId="1" xfId="0" applyFont="1" applyFill="1" applyBorder="1" applyAlignment="1">
      <alignment horizontal="center" vertical="center" wrapText="1"/>
    </xf>
    <xf numFmtId="0" fontId="37" fillId="5" borderId="1" xfId="0" applyFont="1" applyFill="1" applyBorder="1" applyAlignment="1">
      <alignment horizontal="center"/>
    </xf>
    <xf numFmtId="0" fontId="36" fillId="8" borderId="27" xfId="0" applyFont="1" applyFill="1" applyBorder="1" applyAlignment="1">
      <alignment horizontal="center" vertical="center"/>
    </xf>
    <xf numFmtId="0" fontId="36" fillId="8" borderId="36" xfId="0" applyFont="1" applyFill="1" applyBorder="1" applyAlignment="1">
      <alignment horizontal="center" vertical="center"/>
    </xf>
    <xf numFmtId="0" fontId="36" fillId="8" borderId="37" xfId="0" applyFont="1" applyFill="1" applyBorder="1" applyAlignment="1">
      <alignment horizontal="center" vertical="center"/>
    </xf>
    <xf numFmtId="0" fontId="0" fillId="0" borderId="0" xfId="0" applyBorder="1"/>
    <xf numFmtId="165" fontId="0" fillId="0" borderId="0" xfId="0" applyNumberFormat="1" applyBorder="1"/>
    <xf numFmtId="0" fontId="35" fillId="8" borderId="0" xfId="0" applyFont="1" applyFill="1" applyBorder="1" applyAlignment="1">
      <alignment vertical="center"/>
    </xf>
    <xf numFmtId="0" fontId="36" fillId="8" borderId="0" xfId="0" applyFont="1" applyFill="1" applyBorder="1" applyAlignment="1">
      <alignment vertical="center"/>
    </xf>
    <xf numFmtId="0" fontId="36" fillId="8" borderId="0" xfId="0" applyFont="1" applyFill="1" applyBorder="1" applyAlignment="1">
      <alignment vertical="center" wrapText="1"/>
    </xf>
    <xf numFmtId="0" fontId="37" fillId="5" borderId="0" xfId="0" applyFont="1" applyFill="1" applyBorder="1" applyAlignment="1"/>
    <xf numFmtId="0" fontId="23" fillId="4" borderId="39" xfId="0" applyFont="1" applyFill="1" applyBorder="1" applyAlignment="1">
      <alignment horizontal="center" vertical="center"/>
    </xf>
    <xf numFmtId="0" fontId="23" fillId="4" borderId="31" xfId="0" applyFont="1" applyFill="1" applyBorder="1" applyAlignment="1">
      <alignment horizontal="center" vertical="center"/>
    </xf>
    <xf numFmtId="0" fontId="23" fillId="4" borderId="40" xfId="0" applyFont="1" applyFill="1" applyBorder="1" applyAlignment="1">
      <alignment horizontal="center" vertical="center"/>
    </xf>
    <xf numFmtId="168" fontId="24" fillId="0" borderId="41" xfId="1" applyNumberFormat="1" applyFont="1" applyBorder="1" applyAlignment="1">
      <alignment horizontal="left" vertical="center"/>
    </xf>
    <xf numFmtId="168" fontId="24" fillId="0" borderId="42" xfId="1" applyNumberFormat="1" applyFont="1" applyBorder="1" applyAlignment="1">
      <alignment horizontal="left" vertical="center"/>
    </xf>
    <xf numFmtId="0" fontId="24" fillId="0" borderId="43" xfId="0" applyFont="1" applyBorder="1" applyAlignment="1">
      <alignment horizontal="left" vertical="center"/>
    </xf>
    <xf numFmtId="168" fontId="23" fillId="4" borderId="1" xfId="0" applyNumberFormat="1" applyFont="1" applyFill="1" applyBorder="1" applyAlignment="1">
      <alignment horizontal="center" vertical="center"/>
    </xf>
    <xf numFmtId="0" fontId="35" fillId="8" borderId="27" xfId="0" applyFont="1" applyFill="1" applyBorder="1" applyAlignment="1">
      <alignment horizontal="left" vertical="center"/>
    </xf>
    <xf numFmtId="0" fontId="35" fillId="8" borderId="36" xfId="0" applyFont="1" applyFill="1" applyBorder="1" applyAlignment="1">
      <alignment horizontal="left" vertical="center"/>
    </xf>
    <xf numFmtId="0" fontId="35" fillId="8" borderId="37" xfId="0" applyFont="1" applyFill="1" applyBorder="1" applyAlignment="1">
      <alignment horizontal="left" vertical="center"/>
    </xf>
  </cellXfs>
  <cellStyles count="7">
    <cellStyle name="Currency" xfId="1" builtinId="4"/>
    <cellStyle name="Currency 2" xfId="4" xr:uid="{00000000-0005-0000-0000-000001000000}"/>
    <cellStyle name="Excel Built-in Normal" xfId="3" xr:uid="{00000000-0005-0000-0000-000002000000}"/>
    <cellStyle name="Normal" xfId="0" builtinId="0"/>
    <cellStyle name="Normal 2 2" xfId="5" xr:uid="{00000000-0005-0000-0000-000004000000}"/>
    <cellStyle name="Normal 3 2" xfId="6" xr:uid="{00000000-0005-0000-0000-000005000000}"/>
    <cellStyle name="Normal 5 2" xfId="2"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1343025</xdr:colOff>
      <xdr:row>0</xdr:row>
      <xdr:rowOff>52388</xdr:rowOff>
    </xdr:from>
    <xdr:ext cx="1304926" cy="533401"/>
    <xdr:pic>
      <xdr:nvPicPr>
        <xdr:cNvPr id="12" name="Picture 11">
          <a:extLst>
            <a:ext uri="{FF2B5EF4-FFF2-40B4-BE49-F238E27FC236}">
              <a16:creationId xmlns:a16="http://schemas.microsoft.com/office/drawing/2014/main" id="{00000000-0008-0000-0000-000003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21189" b="21022"/>
        <a:stretch/>
      </xdr:blipFill>
      <xdr:spPr bwMode="auto">
        <a:xfrm>
          <a:off x="10896600" y="52388"/>
          <a:ext cx="1304926" cy="533401"/>
        </a:xfrm>
        <a:prstGeom prst="rect">
          <a:avLst/>
        </a:prstGeom>
        <a:noFill/>
        <a:ln w="9525">
          <a:noFill/>
          <a:miter lim="800000"/>
          <a:headEnd/>
          <a:tailEnd/>
        </a:ln>
      </xdr:spPr>
    </xdr:pic>
    <xdr:clientData/>
  </xdr:oneCellAnchor>
  <xdr:twoCellAnchor editAs="oneCell">
    <xdr:from>
      <xdr:col>0</xdr:col>
      <xdr:colOff>180976</xdr:colOff>
      <xdr:row>0</xdr:row>
      <xdr:rowOff>95250</xdr:rowOff>
    </xdr:from>
    <xdr:to>
      <xdr:col>1</xdr:col>
      <xdr:colOff>2543175</xdr:colOff>
      <xdr:row>0</xdr:row>
      <xdr:rowOff>571500</xdr:rowOff>
    </xdr:to>
    <xdr:pic>
      <xdr:nvPicPr>
        <xdr:cNvPr id="13" name="Picture 12">
          <a:extLst>
            <a:ext uri="{FF2B5EF4-FFF2-40B4-BE49-F238E27FC236}">
              <a16:creationId xmlns:a16="http://schemas.microsoft.com/office/drawing/2014/main" id="{00000000-0008-0000-0000-000005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37231" b="32984"/>
        <a:stretch/>
      </xdr:blipFill>
      <xdr:spPr bwMode="auto">
        <a:xfrm>
          <a:off x="180976" y="95250"/>
          <a:ext cx="2981324"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61"/>
  <sheetViews>
    <sheetView tabSelected="1" view="pageBreakPreview" topLeftCell="A142" zoomScale="80" zoomScaleNormal="80" zoomScaleSheetLayoutView="80" workbookViewId="0">
      <selection activeCell="I152" sqref="I152"/>
    </sheetView>
  </sheetViews>
  <sheetFormatPr defaultColWidth="9.15625" defaultRowHeight="14.4" x14ac:dyDescent="0.55000000000000004"/>
  <cols>
    <col min="1" max="1" width="9" customWidth="1"/>
    <col min="2" max="2" width="72.26171875" customWidth="1"/>
    <col min="3" max="4" width="15.83984375" customWidth="1"/>
    <col min="5" max="5" width="19" customWidth="1"/>
    <col min="6" max="6" width="21.41796875" customWidth="1"/>
    <col min="7" max="7" width="16" customWidth="1"/>
    <col min="9" max="10" width="13.83984375" bestFit="1" customWidth="1"/>
  </cols>
  <sheetData>
    <row r="1" spans="1:10" s="2" customFormat="1" ht="49.9" customHeight="1" thickBot="1" x14ac:dyDescent="0.6">
      <c r="C1" s="3"/>
      <c r="D1" s="4"/>
    </row>
    <row r="2" spans="1:10" s="2" customFormat="1" ht="70.5" customHeight="1" x14ac:dyDescent="0.55000000000000004">
      <c r="A2" s="106" t="s">
        <v>161</v>
      </c>
      <c r="B2" s="107"/>
      <c r="C2" s="107"/>
      <c r="D2" s="107"/>
      <c r="E2" s="107"/>
      <c r="F2" s="107"/>
      <c r="G2" s="108"/>
    </row>
    <row r="3" spans="1:10" s="2" customFormat="1" ht="351.75" customHeight="1" x14ac:dyDescent="0.55000000000000004">
      <c r="A3" s="109" t="s">
        <v>48</v>
      </c>
      <c r="B3" s="110"/>
      <c r="C3" s="110"/>
      <c r="D3" s="110"/>
      <c r="E3" s="110"/>
      <c r="F3" s="110"/>
      <c r="G3" s="110"/>
    </row>
    <row r="4" spans="1:10" s="1" customFormat="1" ht="36" customHeight="1" thickBot="1" x14ac:dyDescent="0.6">
      <c r="A4" s="42" t="s">
        <v>3</v>
      </c>
      <c r="B4" s="43" t="s">
        <v>1</v>
      </c>
      <c r="C4" s="43" t="s">
        <v>4</v>
      </c>
      <c r="D4" s="44" t="s">
        <v>5</v>
      </c>
      <c r="E4" s="43" t="s">
        <v>423</v>
      </c>
      <c r="F4" s="43" t="s">
        <v>424</v>
      </c>
      <c r="G4" s="45" t="s">
        <v>6</v>
      </c>
    </row>
    <row r="5" spans="1:10" s="1" customFormat="1" ht="28.5" customHeight="1" thickBot="1" x14ac:dyDescent="0.6">
      <c r="A5" s="5" t="s">
        <v>7</v>
      </c>
      <c r="B5" s="102" t="s">
        <v>50</v>
      </c>
      <c r="C5" s="96"/>
      <c r="D5" s="96"/>
      <c r="E5" s="96"/>
      <c r="F5" s="96"/>
      <c r="G5" s="97"/>
    </row>
    <row r="6" spans="1:10" s="1" customFormat="1" ht="21.6" customHeight="1" x14ac:dyDescent="0.55000000000000004">
      <c r="A6" s="13">
        <v>1</v>
      </c>
      <c r="B6" s="103" t="s">
        <v>18</v>
      </c>
      <c r="C6" s="104"/>
      <c r="D6" s="104"/>
      <c r="E6" s="104"/>
      <c r="F6" s="105"/>
      <c r="G6" s="14"/>
    </row>
    <row r="7" spans="1:10" s="10" customFormat="1" ht="70.5" x14ac:dyDescent="0.55000000000000004">
      <c r="A7" s="23">
        <v>1.01</v>
      </c>
      <c r="B7" s="24" t="s">
        <v>27</v>
      </c>
      <c r="C7" s="7" t="s">
        <v>22</v>
      </c>
      <c r="D7" s="8">
        <v>1</v>
      </c>
      <c r="E7" s="78"/>
      <c r="F7" s="80">
        <f>E7*D7</f>
        <v>0</v>
      </c>
      <c r="G7" s="9"/>
    </row>
    <row r="8" spans="1:10" s="10" customFormat="1" ht="41.5" customHeight="1" thickBot="1" x14ac:dyDescent="0.6">
      <c r="A8" s="23">
        <v>1.02</v>
      </c>
      <c r="B8" s="25" t="s">
        <v>28</v>
      </c>
      <c r="C8" s="7" t="s">
        <v>22</v>
      </c>
      <c r="D8" s="26">
        <v>1</v>
      </c>
      <c r="E8" s="79"/>
      <c r="F8" s="80">
        <f>E8*D8</f>
        <v>0</v>
      </c>
      <c r="G8" s="9"/>
    </row>
    <row r="9" spans="1:10" s="10" customFormat="1" ht="33.6" customHeight="1" thickBot="1" x14ac:dyDescent="0.6">
      <c r="A9" s="92" t="s">
        <v>29</v>
      </c>
      <c r="B9" s="93" t="s">
        <v>10</v>
      </c>
      <c r="C9" s="93"/>
      <c r="D9" s="93"/>
      <c r="E9" s="94"/>
      <c r="F9" s="81">
        <f>SUM(F7:F8)</f>
        <v>0</v>
      </c>
      <c r="G9" s="15"/>
    </row>
    <row r="10" spans="1:10" ht="23.25" customHeight="1" thickBot="1" x14ac:dyDescent="0.6">
      <c r="A10" s="5" t="s">
        <v>11</v>
      </c>
      <c r="B10" s="102" t="s">
        <v>63</v>
      </c>
      <c r="C10" s="96"/>
      <c r="D10" s="96"/>
      <c r="E10" s="96"/>
      <c r="F10" s="96"/>
      <c r="G10" s="97"/>
    </row>
    <row r="11" spans="1:10" ht="15" x14ac:dyDescent="0.55000000000000004">
      <c r="A11" s="13">
        <v>2</v>
      </c>
      <c r="B11" s="103" t="s">
        <v>64</v>
      </c>
      <c r="C11" s="104"/>
      <c r="D11" s="104"/>
      <c r="E11" s="104"/>
      <c r="F11" s="105"/>
      <c r="G11" s="14"/>
    </row>
    <row r="12" spans="1:10" ht="28.2" x14ac:dyDescent="0.55000000000000004">
      <c r="A12" s="6">
        <v>2.0099999999999998</v>
      </c>
      <c r="B12" s="11" t="s">
        <v>51</v>
      </c>
      <c r="C12" s="7" t="s">
        <v>2</v>
      </c>
      <c r="D12" s="8">
        <v>100</v>
      </c>
      <c r="E12" s="82"/>
      <c r="F12" s="80">
        <f>E12*D12</f>
        <v>0</v>
      </c>
      <c r="G12" s="9"/>
      <c r="J12" s="46"/>
    </row>
    <row r="13" spans="1:10" s="10" customFormat="1" ht="29.5" customHeight="1" x14ac:dyDescent="0.55000000000000004">
      <c r="A13" s="40">
        <v>2.02</v>
      </c>
      <c r="B13" s="11" t="s">
        <v>55</v>
      </c>
      <c r="C13" s="7" t="s">
        <v>2</v>
      </c>
      <c r="D13" s="8">
        <v>63</v>
      </c>
      <c r="E13" s="82"/>
      <c r="F13" s="80">
        <f t="shared" ref="F13:F19" si="0">E13*D13</f>
        <v>0</v>
      </c>
      <c r="G13" s="9"/>
      <c r="J13" s="46"/>
    </row>
    <row r="14" spans="1:10" s="10" customFormat="1" ht="42.3" x14ac:dyDescent="0.55000000000000004">
      <c r="A14" s="40">
        <v>2.0299999999999998</v>
      </c>
      <c r="B14" s="11" t="s">
        <v>56</v>
      </c>
      <c r="C14" s="7" t="s">
        <v>2</v>
      </c>
      <c r="D14" s="8">
        <v>43</v>
      </c>
      <c r="E14" s="82"/>
      <c r="F14" s="80">
        <f t="shared" si="0"/>
        <v>0</v>
      </c>
      <c r="G14" s="9"/>
      <c r="J14" s="46"/>
    </row>
    <row r="15" spans="1:10" s="10" customFormat="1" ht="42.3" x14ac:dyDescent="0.55000000000000004">
      <c r="A15" s="40">
        <v>2.04</v>
      </c>
      <c r="B15" s="11" t="s">
        <v>57</v>
      </c>
      <c r="C15" s="7" t="s">
        <v>54</v>
      </c>
      <c r="D15" s="8">
        <v>5.5</v>
      </c>
      <c r="E15" s="82"/>
      <c r="F15" s="80">
        <f t="shared" si="0"/>
        <v>0</v>
      </c>
      <c r="G15" s="9"/>
      <c r="J15" s="46"/>
    </row>
    <row r="16" spans="1:10" s="10" customFormat="1" ht="28.2" x14ac:dyDescent="0.55000000000000004">
      <c r="A16" s="40">
        <v>2.0499999999999998</v>
      </c>
      <c r="B16" s="11" t="s">
        <v>58</v>
      </c>
      <c r="C16" s="7" t="s">
        <v>54</v>
      </c>
      <c r="D16" s="8">
        <v>4</v>
      </c>
      <c r="E16" s="82"/>
      <c r="F16" s="80">
        <f t="shared" si="0"/>
        <v>0</v>
      </c>
      <c r="G16" s="9"/>
      <c r="J16" s="46"/>
    </row>
    <row r="17" spans="1:10" ht="59.5" customHeight="1" x14ac:dyDescent="0.55000000000000004">
      <c r="A17" s="6">
        <v>2.06</v>
      </c>
      <c r="B17" s="11" t="s">
        <v>61</v>
      </c>
      <c r="C17" s="7" t="s">
        <v>52</v>
      </c>
      <c r="D17" s="8">
        <v>1</v>
      </c>
      <c r="E17" s="82"/>
      <c r="F17" s="80">
        <f t="shared" si="0"/>
        <v>0</v>
      </c>
      <c r="G17" s="9"/>
      <c r="J17" s="46"/>
    </row>
    <row r="18" spans="1:10" ht="28.2" x14ac:dyDescent="0.55000000000000004">
      <c r="A18" s="40">
        <v>2.0699999999999998</v>
      </c>
      <c r="B18" s="11" t="s">
        <v>60</v>
      </c>
      <c r="C18" s="7" t="s">
        <v>53</v>
      </c>
      <c r="D18" s="8">
        <v>8</v>
      </c>
      <c r="E18" s="82"/>
      <c r="F18" s="80">
        <f t="shared" si="0"/>
        <v>0</v>
      </c>
      <c r="G18" s="9"/>
      <c r="J18" s="46"/>
    </row>
    <row r="19" spans="1:10" ht="28.9" customHeight="1" thickBot="1" x14ac:dyDescent="0.6">
      <c r="A19" s="40">
        <v>2.08</v>
      </c>
      <c r="B19" s="11" t="s">
        <v>59</v>
      </c>
      <c r="C19" s="7" t="s">
        <v>52</v>
      </c>
      <c r="D19" s="8">
        <v>1</v>
      </c>
      <c r="E19" s="82"/>
      <c r="F19" s="80">
        <f t="shared" si="0"/>
        <v>0</v>
      </c>
      <c r="G19" s="9"/>
      <c r="J19" s="46"/>
    </row>
    <row r="20" spans="1:10" ht="28.9" customHeight="1" thickBot="1" x14ac:dyDescent="0.6">
      <c r="A20" s="92" t="s">
        <v>30</v>
      </c>
      <c r="B20" s="93" t="s">
        <v>10</v>
      </c>
      <c r="C20" s="93"/>
      <c r="D20" s="93"/>
      <c r="E20" s="94"/>
      <c r="F20" s="81">
        <f>SUM(F12:F19)</f>
        <v>0</v>
      </c>
      <c r="G20" s="15"/>
      <c r="J20" s="46"/>
    </row>
    <row r="21" spans="1:10" ht="28.9" customHeight="1" thickBot="1" x14ac:dyDescent="0.6">
      <c r="A21" s="5" t="s">
        <v>8</v>
      </c>
      <c r="B21" s="102" t="s">
        <v>62</v>
      </c>
      <c r="C21" s="96"/>
      <c r="D21" s="96"/>
      <c r="E21" s="96"/>
      <c r="F21" s="96"/>
      <c r="G21" s="97"/>
    </row>
    <row r="22" spans="1:10" ht="15" x14ac:dyDescent="0.55000000000000004">
      <c r="A22" s="13">
        <v>3</v>
      </c>
      <c r="B22" s="103" t="s">
        <v>65</v>
      </c>
      <c r="C22" s="104"/>
      <c r="D22" s="104"/>
      <c r="E22" s="104"/>
      <c r="F22" s="105"/>
      <c r="G22" s="14"/>
    </row>
    <row r="23" spans="1:10" ht="213" customHeight="1" x14ac:dyDescent="0.55000000000000004">
      <c r="A23" s="40">
        <v>3.01</v>
      </c>
      <c r="B23" s="11" t="s">
        <v>170</v>
      </c>
      <c r="C23" s="7" t="s">
        <v>0</v>
      </c>
      <c r="D23" s="8">
        <v>1</v>
      </c>
      <c r="E23" s="82"/>
      <c r="F23" s="84">
        <f>E23*D23</f>
        <v>0</v>
      </c>
      <c r="G23" s="17"/>
    </row>
    <row r="24" spans="1:10" ht="297" customHeight="1" x14ac:dyDescent="0.55000000000000004">
      <c r="A24" s="40">
        <v>3.02</v>
      </c>
      <c r="B24" s="11" t="s">
        <v>422</v>
      </c>
      <c r="C24" s="7" t="s">
        <v>0</v>
      </c>
      <c r="D24" s="8">
        <v>7</v>
      </c>
      <c r="E24" s="82"/>
      <c r="F24" s="84">
        <f t="shared" ref="F24:F48" si="1">E24*D24</f>
        <v>0</v>
      </c>
      <c r="G24" s="17"/>
    </row>
    <row r="25" spans="1:10" ht="28.2" x14ac:dyDescent="0.55000000000000004">
      <c r="A25" s="40">
        <v>3.03</v>
      </c>
      <c r="B25" s="11" t="s">
        <v>68</v>
      </c>
      <c r="C25" s="7" t="s">
        <v>17</v>
      </c>
      <c r="D25" s="8">
        <v>1</v>
      </c>
      <c r="E25" s="82"/>
      <c r="F25" s="84">
        <f t="shared" si="1"/>
        <v>0</v>
      </c>
      <c r="G25" s="17"/>
      <c r="I25" s="46"/>
    </row>
    <row r="26" spans="1:10" ht="28.2" x14ac:dyDescent="0.55000000000000004">
      <c r="A26" s="40">
        <v>3.04</v>
      </c>
      <c r="B26" s="11" t="s">
        <v>69</v>
      </c>
      <c r="C26" s="7" t="s">
        <v>0</v>
      </c>
      <c r="D26" s="8">
        <v>1</v>
      </c>
      <c r="E26" s="82"/>
      <c r="F26" s="84">
        <f t="shared" si="1"/>
        <v>0</v>
      </c>
      <c r="G26" s="17"/>
      <c r="I26" s="46"/>
    </row>
    <row r="27" spans="1:10" x14ac:dyDescent="0.55000000000000004">
      <c r="A27" s="40">
        <v>3.05</v>
      </c>
      <c r="B27" s="11" t="s">
        <v>70</v>
      </c>
      <c r="C27" s="7" t="s">
        <v>17</v>
      </c>
      <c r="D27" s="8">
        <v>1</v>
      </c>
      <c r="E27" s="82"/>
      <c r="F27" s="84">
        <f t="shared" si="1"/>
        <v>0</v>
      </c>
      <c r="G27" s="17"/>
      <c r="I27" s="46"/>
    </row>
    <row r="28" spans="1:10" s="10" customFormat="1" x14ac:dyDescent="0.55000000000000004">
      <c r="A28" s="40">
        <v>3.06</v>
      </c>
      <c r="B28" s="11" t="s">
        <v>71</v>
      </c>
      <c r="C28" s="7" t="s">
        <v>17</v>
      </c>
      <c r="D28" s="8">
        <v>1</v>
      </c>
      <c r="E28" s="82"/>
      <c r="F28" s="84">
        <f t="shared" si="1"/>
        <v>0</v>
      </c>
      <c r="G28" s="17"/>
      <c r="I28" s="46"/>
    </row>
    <row r="29" spans="1:10" ht="28.9" customHeight="1" x14ac:dyDescent="0.55000000000000004">
      <c r="A29" s="40">
        <v>3.07</v>
      </c>
      <c r="B29" s="11" t="s">
        <v>72</v>
      </c>
      <c r="C29" s="7" t="s">
        <v>2</v>
      </c>
      <c r="D29" s="8">
        <v>120</v>
      </c>
      <c r="E29" s="82"/>
      <c r="F29" s="84">
        <f t="shared" si="1"/>
        <v>0</v>
      </c>
      <c r="G29" s="17"/>
      <c r="I29" s="46"/>
    </row>
    <row r="30" spans="1:10" ht="37.9" customHeight="1" x14ac:dyDescent="0.55000000000000004">
      <c r="A30" s="40">
        <v>3.08</v>
      </c>
      <c r="B30" s="11" t="s">
        <v>88</v>
      </c>
      <c r="C30" s="7" t="s">
        <v>2</v>
      </c>
      <c r="D30" s="8">
        <v>35</v>
      </c>
      <c r="E30" s="82"/>
      <c r="F30" s="84">
        <f t="shared" si="1"/>
        <v>0</v>
      </c>
      <c r="G30" s="17"/>
      <c r="I30" s="46"/>
    </row>
    <row r="31" spans="1:10" ht="30.6" x14ac:dyDescent="0.55000000000000004">
      <c r="A31" s="40">
        <v>3.09</v>
      </c>
      <c r="B31" s="11" t="s">
        <v>87</v>
      </c>
      <c r="C31" s="7" t="s">
        <v>2</v>
      </c>
      <c r="D31" s="8">
        <v>50</v>
      </c>
      <c r="E31" s="82"/>
      <c r="F31" s="84">
        <f t="shared" si="1"/>
        <v>0</v>
      </c>
      <c r="G31" s="18"/>
      <c r="I31" s="46"/>
    </row>
    <row r="32" spans="1:10" ht="30.6" customHeight="1" x14ac:dyDescent="0.55000000000000004">
      <c r="A32" s="40">
        <v>3.1</v>
      </c>
      <c r="B32" s="11" t="s">
        <v>86</v>
      </c>
      <c r="C32" s="7" t="s">
        <v>2</v>
      </c>
      <c r="D32" s="8">
        <v>100</v>
      </c>
      <c r="E32" s="82"/>
      <c r="F32" s="84">
        <f t="shared" si="1"/>
        <v>0</v>
      </c>
      <c r="G32" s="17"/>
      <c r="I32" s="46"/>
    </row>
    <row r="33" spans="1:9" ht="28.2" x14ac:dyDescent="0.55000000000000004">
      <c r="A33" s="40">
        <v>3.11</v>
      </c>
      <c r="B33" s="11" t="s">
        <v>174</v>
      </c>
      <c r="C33" s="7" t="s">
        <v>2</v>
      </c>
      <c r="D33" s="8">
        <v>100</v>
      </c>
      <c r="E33" s="82"/>
      <c r="F33" s="84">
        <f t="shared" si="1"/>
        <v>0</v>
      </c>
      <c r="G33" s="17"/>
      <c r="I33" s="46"/>
    </row>
    <row r="34" spans="1:9" ht="28.2" x14ac:dyDescent="0.55000000000000004">
      <c r="A34" s="40">
        <v>3.12</v>
      </c>
      <c r="B34" s="11" t="s">
        <v>85</v>
      </c>
      <c r="C34" s="7" t="s">
        <v>66</v>
      </c>
      <c r="D34" s="8">
        <v>2</v>
      </c>
      <c r="E34" s="82"/>
      <c r="F34" s="84">
        <f t="shared" si="1"/>
        <v>0</v>
      </c>
      <c r="G34" s="17"/>
      <c r="I34" s="46"/>
    </row>
    <row r="35" spans="1:9" ht="28.2" x14ac:dyDescent="0.55000000000000004">
      <c r="A35" s="40">
        <v>3.13</v>
      </c>
      <c r="B35" s="11" t="s">
        <v>84</v>
      </c>
      <c r="C35" s="7" t="s">
        <v>17</v>
      </c>
      <c r="D35" s="8">
        <v>1</v>
      </c>
      <c r="E35" s="82"/>
      <c r="F35" s="84">
        <f t="shared" si="1"/>
        <v>0</v>
      </c>
      <c r="G35" s="17"/>
      <c r="I35" s="46"/>
    </row>
    <row r="36" spans="1:9" ht="28.2" x14ac:dyDescent="0.55000000000000004">
      <c r="A36" s="40">
        <v>3.14</v>
      </c>
      <c r="B36" s="11" t="s">
        <v>83</v>
      </c>
      <c r="C36" s="7" t="s">
        <v>17</v>
      </c>
      <c r="D36" s="8">
        <v>1</v>
      </c>
      <c r="E36" s="82"/>
      <c r="F36" s="84">
        <f t="shared" si="1"/>
        <v>0</v>
      </c>
      <c r="G36" s="17"/>
      <c r="I36" s="46"/>
    </row>
    <row r="37" spans="1:9" x14ac:dyDescent="0.55000000000000004">
      <c r="A37" s="40">
        <v>3.15</v>
      </c>
      <c r="B37" s="11" t="s">
        <v>171</v>
      </c>
      <c r="C37" s="7" t="s">
        <v>67</v>
      </c>
      <c r="D37" s="8">
        <v>1</v>
      </c>
      <c r="E37" s="82"/>
      <c r="F37" s="84">
        <f t="shared" si="1"/>
        <v>0</v>
      </c>
      <c r="G37" s="17"/>
      <c r="I37" s="46"/>
    </row>
    <row r="38" spans="1:9" x14ac:dyDescent="0.55000000000000004">
      <c r="A38" s="40">
        <v>3.16</v>
      </c>
      <c r="B38" s="11" t="s">
        <v>172</v>
      </c>
      <c r="C38" s="7" t="s">
        <v>17</v>
      </c>
      <c r="D38" s="8">
        <v>1</v>
      </c>
      <c r="E38" s="82"/>
      <c r="F38" s="84">
        <f t="shared" si="1"/>
        <v>0</v>
      </c>
      <c r="G38" s="17"/>
      <c r="I38" s="46"/>
    </row>
    <row r="39" spans="1:9" s="10" customFormat="1" ht="28.2" x14ac:dyDescent="0.55000000000000004">
      <c r="A39" s="40">
        <v>3.17</v>
      </c>
      <c r="B39" s="11" t="s">
        <v>82</v>
      </c>
      <c r="C39" s="7" t="s">
        <v>2</v>
      </c>
      <c r="D39" s="8">
        <v>120</v>
      </c>
      <c r="E39" s="83"/>
      <c r="F39" s="85">
        <f t="shared" si="1"/>
        <v>0</v>
      </c>
      <c r="G39" s="17"/>
      <c r="I39" s="50"/>
    </row>
    <row r="40" spans="1:9" ht="42.3" x14ac:dyDescent="0.55000000000000004">
      <c r="A40" s="40">
        <v>3.18</v>
      </c>
      <c r="B40" s="11" t="s">
        <v>81</v>
      </c>
      <c r="C40" s="7" t="s">
        <v>2</v>
      </c>
      <c r="D40" s="8">
        <v>120</v>
      </c>
      <c r="E40" s="82"/>
      <c r="F40" s="84">
        <f t="shared" si="1"/>
        <v>0</v>
      </c>
      <c r="G40" s="17"/>
      <c r="I40" s="46"/>
    </row>
    <row r="41" spans="1:9" ht="28.2" x14ac:dyDescent="0.55000000000000004">
      <c r="A41" s="40">
        <v>3.19</v>
      </c>
      <c r="B41" s="11" t="s">
        <v>80</v>
      </c>
      <c r="C41" s="7" t="s">
        <v>0</v>
      </c>
      <c r="D41" s="8">
        <v>1</v>
      </c>
      <c r="E41" s="82"/>
      <c r="F41" s="84">
        <f t="shared" si="1"/>
        <v>0</v>
      </c>
      <c r="G41" s="17"/>
      <c r="I41" s="46"/>
    </row>
    <row r="42" spans="1:9" ht="28.2" x14ac:dyDescent="0.55000000000000004">
      <c r="A42" s="40">
        <v>3.2</v>
      </c>
      <c r="B42" s="11" t="s">
        <v>79</v>
      </c>
      <c r="C42" s="7" t="s">
        <v>0</v>
      </c>
      <c r="D42" s="8">
        <v>1</v>
      </c>
      <c r="E42" s="82"/>
      <c r="F42" s="84">
        <f t="shared" si="1"/>
        <v>0</v>
      </c>
      <c r="G42" s="17"/>
      <c r="I42" s="46"/>
    </row>
    <row r="43" spans="1:9" ht="28.2" x14ac:dyDescent="0.55000000000000004">
      <c r="A43" s="40">
        <v>3.21</v>
      </c>
      <c r="B43" s="11" t="s">
        <v>78</v>
      </c>
      <c r="C43" s="7" t="s">
        <v>0</v>
      </c>
      <c r="D43" s="8">
        <v>1</v>
      </c>
      <c r="E43" s="82"/>
      <c r="F43" s="84">
        <f t="shared" si="1"/>
        <v>0</v>
      </c>
      <c r="G43" s="17"/>
      <c r="I43" s="46"/>
    </row>
    <row r="44" spans="1:9" s="10" customFormat="1" ht="28.2" x14ac:dyDescent="0.55000000000000004">
      <c r="A44" s="40">
        <v>3.22</v>
      </c>
      <c r="B44" s="11" t="s">
        <v>77</v>
      </c>
      <c r="C44" s="7" t="s">
        <v>0</v>
      </c>
      <c r="D44" s="8">
        <v>4</v>
      </c>
      <c r="E44" s="82"/>
      <c r="F44" s="84">
        <f t="shared" si="1"/>
        <v>0</v>
      </c>
      <c r="G44" s="17"/>
      <c r="I44" s="46"/>
    </row>
    <row r="45" spans="1:9" ht="28.9" customHeight="1" x14ac:dyDescent="0.55000000000000004">
      <c r="A45" s="40">
        <v>3.23</v>
      </c>
      <c r="B45" s="11" t="s">
        <v>76</v>
      </c>
      <c r="C45" s="7" t="s">
        <v>0</v>
      </c>
      <c r="D45" s="8">
        <v>4</v>
      </c>
      <c r="E45" s="82"/>
      <c r="F45" s="84">
        <f t="shared" si="1"/>
        <v>0</v>
      </c>
      <c r="G45" s="17"/>
      <c r="I45" s="46"/>
    </row>
    <row r="46" spans="1:9" ht="37.9" customHeight="1" x14ac:dyDescent="0.55000000000000004">
      <c r="A46" s="40">
        <v>3.24</v>
      </c>
      <c r="B46" s="11" t="s">
        <v>75</v>
      </c>
      <c r="C46" s="7" t="s">
        <v>0</v>
      </c>
      <c r="D46" s="8">
        <v>1</v>
      </c>
      <c r="E46" s="82"/>
      <c r="F46" s="84">
        <f t="shared" si="1"/>
        <v>0</v>
      </c>
      <c r="G46" s="17"/>
      <c r="I46" s="46"/>
    </row>
    <row r="47" spans="1:9" ht="28.2" x14ac:dyDescent="0.55000000000000004">
      <c r="A47" s="40">
        <v>3.2500000000000102</v>
      </c>
      <c r="B47" s="11" t="s">
        <v>74</v>
      </c>
      <c r="C47" s="7" t="s">
        <v>0</v>
      </c>
      <c r="D47" s="8">
        <v>1</v>
      </c>
      <c r="E47" s="82"/>
      <c r="F47" s="84">
        <f t="shared" si="1"/>
        <v>0</v>
      </c>
      <c r="G47" s="18"/>
      <c r="I47" s="46"/>
    </row>
    <row r="48" spans="1:9" ht="45.75" customHeight="1" thickBot="1" x14ac:dyDescent="0.6">
      <c r="A48" s="40">
        <v>3.26000000000001</v>
      </c>
      <c r="B48" s="11" t="s">
        <v>73</v>
      </c>
      <c r="C48" s="7" t="s">
        <v>0</v>
      </c>
      <c r="D48" s="8">
        <v>1</v>
      </c>
      <c r="E48" s="82"/>
      <c r="F48" s="84">
        <f t="shared" si="1"/>
        <v>0</v>
      </c>
      <c r="G48" s="17"/>
      <c r="I48" s="46"/>
    </row>
    <row r="49" spans="1:9" ht="24.75" customHeight="1" thickBot="1" x14ac:dyDescent="0.6">
      <c r="A49" s="92" t="s">
        <v>151</v>
      </c>
      <c r="B49" s="93" t="s">
        <v>10</v>
      </c>
      <c r="C49" s="93"/>
      <c r="D49" s="93"/>
      <c r="E49" s="94"/>
      <c r="F49" s="81">
        <f>SUM(F23:F48)</f>
        <v>0</v>
      </c>
      <c r="G49" s="15"/>
    </row>
    <row r="50" spans="1:9" ht="15.3" thickBot="1" x14ac:dyDescent="0.6">
      <c r="A50" s="5" t="s">
        <v>12</v>
      </c>
      <c r="B50" s="102" t="s">
        <v>165</v>
      </c>
      <c r="C50" s="96"/>
      <c r="D50" s="96"/>
      <c r="E50" s="96"/>
      <c r="F50" s="96"/>
      <c r="G50" s="97"/>
    </row>
    <row r="51" spans="1:9" ht="15" x14ac:dyDescent="0.55000000000000004">
      <c r="A51" s="13">
        <v>4</v>
      </c>
      <c r="B51" s="99" t="s">
        <v>19</v>
      </c>
      <c r="C51" s="99"/>
      <c r="D51" s="99"/>
      <c r="E51" s="99"/>
      <c r="F51" s="99"/>
      <c r="G51" s="14"/>
    </row>
    <row r="52" spans="1:9" s="10" customFormat="1" ht="28.2" x14ac:dyDescent="0.55000000000000004">
      <c r="A52" s="39">
        <v>4.01</v>
      </c>
      <c r="B52" s="47" t="s">
        <v>90</v>
      </c>
      <c r="C52" s="7" t="s">
        <v>54</v>
      </c>
      <c r="D52" s="8">
        <f>'Details Calculations'!H44</f>
        <v>0.33800000000000008</v>
      </c>
      <c r="E52" s="82"/>
      <c r="F52" s="85">
        <f>E52*D52</f>
        <v>0</v>
      </c>
      <c r="G52" s="20"/>
      <c r="I52" s="50"/>
    </row>
    <row r="53" spans="1:9" ht="28.2" x14ac:dyDescent="0.55000000000000004">
      <c r="A53" s="16">
        <v>4.0199999999999996</v>
      </c>
      <c r="B53" s="47" t="s">
        <v>91</v>
      </c>
      <c r="C53" s="7" t="s">
        <v>54</v>
      </c>
      <c r="D53" s="8">
        <f>'Details Calculations'!H45</f>
        <v>0.16900000000000004</v>
      </c>
      <c r="E53" s="82"/>
      <c r="F53" s="85">
        <f t="shared" ref="F53:F58" si="2">E53*D53</f>
        <v>0</v>
      </c>
      <c r="G53" s="17"/>
      <c r="I53" s="50"/>
    </row>
    <row r="54" spans="1:9" ht="30" customHeight="1" x14ac:dyDescent="0.55000000000000004">
      <c r="A54" s="16">
        <v>4.03</v>
      </c>
      <c r="B54" s="47" t="s">
        <v>98</v>
      </c>
      <c r="C54" s="7" t="s">
        <v>54</v>
      </c>
      <c r="D54" s="8">
        <f>'Details Calculations'!H46</f>
        <v>0.16900000000000004</v>
      </c>
      <c r="E54" s="82"/>
      <c r="F54" s="85">
        <f t="shared" si="2"/>
        <v>0</v>
      </c>
      <c r="G54" s="17"/>
      <c r="I54" s="50"/>
    </row>
    <row r="55" spans="1:9" ht="28.2" x14ac:dyDescent="0.55000000000000004">
      <c r="A55" s="39">
        <v>4.04</v>
      </c>
      <c r="B55" s="47" t="s">
        <v>92</v>
      </c>
      <c r="C55" s="7" t="s">
        <v>54</v>
      </c>
      <c r="D55" s="8">
        <f>'Details Calculations'!H47</f>
        <v>0.26999999999999996</v>
      </c>
      <c r="E55" s="82"/>
      <c r="F55" s="85">
        <f t="shared" si="2"/>
        <v>0</v>
      </c>
      <c r="G55" s="17"/>
      <c r="I55" s="50"/>
    </row>
    <row r="56" spans="1:9" ht="28.2" x14ac:dyDescent="0.55000000000000004">
      <c r="A56" s="16">
        <v>4.05</v>
      </c>
      <c r="B56" s="47" t="s">
        <v>93</v>
      </c>
      <c r="C56" s="7" t="s">
        <v>44</v>
      </c>
      <c r="D56" s="8">
        <f>'Details Calculations'!H48+'Details Calculations'!H49</f>
        <v>4.08</v>
      </c>
      <c r="E56" s="82"/>
      <c r="F56" s="85">
        <f t="shared" si="2"/>
        <v>0</v>
      </c>
      <c r="G56" s="17"/>
      <c r="I56" s="50"/>
    </row>
    <row r="57" spans="1:9" ht="28.2" x14ac:dyDescent="0.55000000000000004">
      <c r="A57" s="16">
        <v>4.0599999999999996</v>
      </c>
      <c r="B57" s="47" t="s">
        <v>94</v>
      </c>
      <c r="C57" s="7" t="s">
        <v>44</v>
      </c>
      <c r="D57" s="8">
        <f>'Details Calculations'!H50</f>
        <v>4.08</v>
      </c>
      <c r="E57" s="82"/>
      <c r="F57" s="85">
        <f t="shared" si="2"/>
        <v>0</v>
      </c>
      <c r="G57" s="17"/>
      <c r="I57" s="50"/>
    </row>
    <row r="58" spans="1:9" ht="36.75" customHeight="1" thickBot="1" x14ac:dyDescent="0.6">
      <c r="A58" s="39">
        <v>4.07</v>
      </c>
      <c r="B58" s="47" t="s">
        <v>95</v>
      </c>
      <c r="C58" s="7" t="s">
        <v>89</v>
      </c>
      <c r="D58" s="8">
        <v>1</v>
      </c>
      <c r="E58" s="82"/>
      <c r="F58" s="85">
        <f t="shared" si="2"/>
        <v>0</v>
      </c>
      <c r="G58" s="17"/>
      <c r="I58" s="50"/>
    </row>
    <row r="59" spans="1:9" ht="15.3" thickBot="1" x14ac:dyDescent="0.6">
      <c r="A59" s="92" t="s">
        <v>20</v>
      </c>
      <c r="B59" s="93" t="s">
        <v>9</v>
      </c>
      <c r="C59" s="93"/>
      <c r="D59" s="93"/>
      <c r="E59" s="94"/>
      <c r="F59" s="81">
        <f>SUM(F52:F58)</f>
        <v>0</v>
      </c>
      <c r="G59" s="15"/>
    </row>
    <row r="60" spans="1:9" s="10" customFormat="1" ht="15.3" thickBot="1" x14ac:dyDescent="0.6">
      <c r="A60" s="5" t="s">
        <v>13</v>
      </c>
      <c r="B60" s="95" t="s">
        <v>96</v>
      </c>
      <c r="C60" s="96"/>
      <c r="D60" s="96"/>
      <c r="E60" s="96"/>
      <c r="F60" s="96"/>
      <c r="G60" s="97"/>
    </row>
    <row r="61" spans="1:9" s="10" customFormat="1" ht="15" x14ac:dyDescent="0.55000000000000004">
      <c r="A61" s="13">
        <v>5</v>
      </c>
      <c r="B61" s="98" t="s">
        <v>97</v>
      </c>
      <c r="C61" s="99"/>
      <c r="D61" s="99"/>
      <c r="E61" s="99"/>
      <c r="F61" s="99"/>
      <c r="G61" s="14"/>
    </row>
    <row r="62" spans="1:9" s="10" customFormat="1" ht="28.5" customHeight="1" x14ac:dyDescent="0.55000000000000004">
      <c r="A62" s="39">
        <v>5.01</v>
      </c>
      <c r="B62" s="47" t="s">
        <v>90</v>
      </c>
      <c r="C62" s="7" t="s">
        <v>54</v>
      </c>
      <c r="D62" s="8">
        <f>'Details Calculations'!H53</f>
        <v>15.2</v>
      </c>
      <c r="E62" s="82"/>
      <c r="F62" s="80">
        <f>E62*D62</f>
        <v>0</v>
      </c>
      <c r="G62" s="17"/>
      <c r="I62" s="50"/>
    </row>
    <row r="63" spans="1:9" s="10" customFormat="1" ht="28.2" x14ac:dyDescent="0.55000000000000004">
      <c r="A63" s="39">
        <v>5.0199999999999996</v>
      </c>
      <c r="B63" s="47" t="s">
        <v>124</v>
      </c>
      <c r="C63" s="7" t="s">
        <v>54</v>
      </c>
      <c r="D63" s="8">
        <v>9.6</v>
      </c>
      <c r="E63" s="82"/>
      <c r="F63" s="80">
        <f t="shared" ref="F63:F87" si="3">E63*D63</f>
        <v>0</v>
      </c>
      <c r="G63" s="17"/>
      <c r="I63" s="50"/>
    </row>
    <row r="64" spans="1:9" ht="30" customHeight="1" x14ac:dyDescent="0.55000000000000004">
      <c r="A64" s="39">
        <v>5.03</v>
      </c>
      <c r="B64" s="47" t="s">
        <v>164</v>
      </c>
      <c r="C64" s="7" t="s">
        <v>54</v>
      </c>
      <c r="D64" s="8">
        <v>1.6</v>
      </c>
      <c r="E64" s="82"/>
      <c r="F64" s="80">
        <f t="shared" si="3"/>
        <v>0</v>
      </c>
      <c r="G64" s="17"/>
      <c r="I64" s="50"/>
    </row>
    <row r="65" spans="1:9" ht="34.5" customHeight="1" x14ac:dyDescent="0.55000000000000004">
      <c r="A65" s="39">
        <v>5.04</v>
      </c>
      <c r="B65" s="47" t="s">
        <v>100</v>
      </c>
      <c r="C65" s="7" t="s">
        <v>54</v>
      </c>
      <c r="D65" s="8">
        <v>23</v>
      </c>
      <c r="E65" s="82"/>
      <c r="F65" s="80">
        <f t="shared" si="3"/>
        <v>0</v>
      </c>
      <c r="G65" s="17"/>
      <c r="I65" s="50"/>
    </row>
    <row r="66" spans="1:9" ht="28.2" x14ac:dyDescent="0.55000000000000004">
      <c r="A66" s="39">
        <v>5.05</v>
      </c>
      <c r="B66" s="47" t="s">
        <v>102</v>
      </c>
      <c r="C66" s="7" t="s">
        <v>44</v>
      </c>
      <c r="D66" s="8">
        <v>32</v>
      </c>
      <c r="E66" s="82"/>
      <c r="F66" s="80">
        <f t="shared" si="3"/>
        <v>0</v>
      </c>
      <c r="G66" s="17"/>
      <c r="I66" s="50"/>
    </row>
    <row r="67" spans="1:9" ht="28.2" x14ac:dyDescent="0.55000000000000004">
      <c r="A67" s="39">
        <v>5.0599999999999996</v>
      </c>
      <c r="B67" s="47" t="s">
        <v>101</v>
      </c>
      <c r="C67" s="7" t="s">
        <v>44</v>
      </c>
      <c r="D67" s="8">
        <v>110</v>
      </c>
      <c r="E67" s="82"/>
      <c r="F67" s="80">
        <f t="shared" si="3"/>
        <v>0</v>
      </c>
      <c r="G67" s="17"/>
      <c r="I67" s="50"/>
    </row>
    <row r="68" spans="1:9" ht="35.5" customHeight="1" x14ac:dyDescent="0.55000000000000004">
      <c r="A68" s="39">
        <v>5.07</v>
      </c>
      <c r="B68" s="47" t="s">
        <v>103</v>
      </c>
      <c r="C68" s="7" t="s">
        <v>44</v>
      </c>
      <c r="D68" s="8">
        <v>110</v>
      </c>
      <c r="E68" s="82"/>
      <c r="F68" s="80">
        <f t="shared" si="3"/>
        <v>0</v>
      </c>
      <c r="G68" s="21"/>
      <c r="I68" s="50"/>
    </row>
    <row r="69" spans="1:9" ht="28.5" customHeight="1" x14ac:dyDescent="0.55000000000000004">
      <c r="A69" s="39">
        <v>5.08</v>
      </c>
      <c r="B69" s="47" t="s">
        <v>104</v>
      </c>
      <c r="C69" s="7" t="s">
        <v>44</v>
      </c>
      <c r="D69" s="8">
        <v>11.6</v>
      </c>
      <c r="E69" s="82"/>
      <c r="F69" s="80">
        <f t="shared" si="3"/>
        <v>0</v>
      </c>
      <c r="G69" s="21"/>
      <c r="I69" s="50"/>
    </row>
    <row r="70" spans="1:9" ht="28.2" x14ac:dyDescent="0.55000000000000004">
      <c r="A70" s="39">
        <v>5.09</v>
      </c>
      <c r="B70" s="47" t="s">
        <v>105</v>
      </c>
      <c r="C70" s="7" t="s">
        <v>2</v>
      </c>
      <c r="D70" s="8">
        <v>16</v>
      </c>
      <c r="E70" s="82"/>
      <c r="F70" s="80">
        <f t="shared" si="3"/>
        <v>0</v>
      </c>
      <c r="G70" s="21"/>
      <c r="I70" s="50"/>
    </row>
    <row r="71" spans="1:9" ht="28.2" x14ac:dyDescent="0.55000000000000004">
      <c r="A71" s="39">
        <v>5.0999999999999996</v>
      </c>
      <c r="B71" s="47" t="s">
        <v>106</v>
      </c>
      <c r="C71" s="7" t="s">
        <v>0</v>
      </c>
      <c r="D71" s="8">
        <v>1</v>
      </c>
      <c r="E71" s="82"/>
      <c r="F71" s="80">
        <f t="shared" si="3"/>
        <v>0</v>
      </c>
      <c r="G71" s="21"/>
      <c r="I71" s="50"/>
    </row>
    <row r="72" spans="1:9" s="10" customFormat="1" ht="28.2" x14ac:dyDescent="0.55000000000000004">
      <c r="A72" s="39">
        <v>5.1100000000000003</v>
      </c>
      <c r="B72" s="47" t="s">
        <v>107</v>
      </c>
      <c r="C72" s="7" t="s">
        <v>0</v>
      </c>
      <c r="D72" s="8">
        <v>1</v>
      </c>
      <c r="E72" s="82"/>
      <c r="F72" s="80">
        <f t="shared" si="3"/>
        <v>0</v>
      </c>
      <c r="G72" s="17"/>
      <c r="I72" s="50"/>
    </row>
    <row r="73" spans="1:9" ht="30" customHeight="1" x14ac:dyDescent="0.55000000000000004">
      <c r="A73" s="39">
        <v>5.12</v>
      </c>
      <c r="B73" s="47" t="s">
        <v>108</v>
      </c>
      <c r="C73" s="7" t="s">
        <v>0</v>
      </c>
      <c r="D73" s="8">
        <v>1</v>
      </c>
      <c r="E73" s="82"/>
      <c r="F73" s="80">
        <f t="shared" si="3"/>
        <v>0</v>
      </c>
      <c r="G73" s="17"/>
      <c r="I73" s="50"/>
    </row>
    <row r="74" spans="1:9" ht="28.2" x14ac:dyDescent="0.55000000000000004">
      <c r="A74" s="39">
        <v>5.13</v>
      </c>
      <c r="B74" s="47" t="s">
        <v>109</v>
      </c>
      <c r="C74" s="7" t="s">
        <v>0</v>
      </c>
      <c r="D74" s="8">
        <v>1</v>
      </c>
      <c r="E74" s="82"/>
      <c r="F74" s="80">
        <f t="shared" si="3"/>
        <v>0</v>
      </c>
      <c r="G74" s="17"/>
      <c r="I74" s="50"/>
    </row>
    <row r="75" spans="1:9" ht="28.2" x14ac:dyDescent="0.55000000000000004">
      <c r="A75" s="39">
        <v>5.1400000000000103</v>
      </c>
      <c r="B75" s="47" t="s">
        <v>110</v>
      </c>
      <c r="C75" s="7" t="s">
        <v>0</v>
      </c>
      <c r="D75" s="8">
        <v>4</v>
      </c>
      <c r="E75" s="82"/>
      <c r="F75" s="80">
        <f t="shared" si="3"/>
        <v>0</v>
      </c>
      <c r="G75" s="17"/>
      <c r="I75" s="50"/>
    </row>
    <row r="76" spans="1:9" ht="28.2" x14ac:dyDescent="0.55000000000000004">
      <c r="A76" s="39">
        <v>5.1500000000000101</v>
      </c>
      <c r="B76" s="47" t="s">
        <v>111</v>
      </c>
      <c r="C76" s="7" t="s">
        <v>2</v>
      </c>
      <c r="D76" s="8">
        <v>12</v>
      </c>
      <c r="E76" s="82"/>
      <c r="F76" s="80">
        <f t="shared" si="3"/>
        <v>0</v>
      </c>
      <c r="G76" s="17"/>
      <c r="I76" s="50"/>
    </row>
    <row r="77" spans="1:9" ht="35.5" customHeight="1" x14ac:dyDescent="0.55000000000000004">
      <c r="A77" s="39">
        <v>5.1600000000000099</v>
      </c>
      <c r="B77" s="47" t="s">
        <v>112</v>
      </c>
      <c r="C77" s="7" t="s">
        <v>2</v>
      </c>
      <c r="D77" s="8">
        <v>14</v>
      </c>
      <c r="E77" s="82"/>
      <c r="F77" s="80">
        <f t="shared" si="3"/>
        <v>0</v>
      </c>
      <c r="G77" s="21"/>
      <c r="I77" s="50"/>
    </row>
    <row r="78" spans="1:9" ht="28.5" customHeight="1" x14ac:dyDescent="0.55000000000000004">
      <c r="A78" s="39">
        <v>5.1700000000000097</v>
      </c>
      <c r="B78" s="47" t="s">
        <v>113</v>
      </c>
      <c r="C78" s="7" t="s">
        <v>2</v>
      </c>
      <c r="D78" s="8">
        <v>16</v>
      </c>
      <c r="E78" s="82"/>
      <c r="F78" s="80">
        <f t="shared" si="3"/>
        <v>0</v>
      </c>
      <c r="G78" s="21"/>
      <c r="I78" s="50"/>
    </row>
    <row r="79" spans="1:9" ht="28.2" x14ac:dyDescent="0.55000000000000004">
      <c r="A79" s="39">
        <v>5.1800000000000104</v>
      </c>
      <c r="B79" s="47" t="s">
        <v>114</v>
      </c>
      <c r="C79" s="7" t="s">
        <v>0</v>
      </c>
      <c r="D79" s="8">
        <v>6</v>
      </c>
      <c r="E79" s="82"/>
      <c r="F79" s="80">
        <f t="shared" si="3"/>
        <v>0</v>
      </c>
      <c r="G79" s="21"/>
      <c r="I79" s="50"/>
    </row>
    <row r="80" spans="1:9" s="10" customFormat="1" ht="28.5" customHeight="1" x14ac:dyDescent="0.55000000000000004">
      <c r="A80" s="39">
        <v>5.1900000000000102</v>
      </c>
      <c r="B80" s="47" t="s">
        <v>115</v>
      </c>
      <c r="C80" s="7" t="s">
        <v>0</v>
      </c>
      <c r="D80" s="8">
        <v>4</v>
      </c>
      <c r="E80" s="82"/>
      <c r="F80" s="80">
        <f t="shared" si="3"/>
        <v>0</v>
      </c>
      <c r="G80" s="17"/>
      <c r="I80" s="50"/>
    </row>
    <row r="81" spans="1:9" s="10" customFormat="1" ht="28.2" x14ac:dyDescent="0.55000000000000004">
      <c r="A81" s="39">
        <v>5.2000000000000099</v>
      </c>
      <c r="B81" s="47" t="s">
        <v>116</v>
      </c>
      <c r="C81" s="7" t="s">
        <v>0</v>
      </c>
      <c r="D81" s="8">
        <v>6</v>
      </c>
      <c r="E81" s="82"/>
      <c r="F81" s="80">
        <f t="shared" si="3"/>
        <v>0</v>
      </c>
      <c r="G81" s="17"/>
      <c r="I81" s="50"/>
    </row>
    <row r="82" spans="1:9" ht="30" customHeight="1" x14ac:dyDescent="0.55000000000000004">
      <c r="A82" s="39">
        <v>5.2100000000000097</v>
      </c>
      <c r="B82" s="47" t="s">
        <v>117</v>
      </c>
      <c r="C82" s="7" t="s">
        <v>0</v>
      </c>
      <c r="D82" s="8">
        <v>4</v>
      </c>
      <c r="E82" s="82"/>
      <c r="F82" s="80">
        <f t="shared" si="3"/>
        <v>0</v>
      </c>
      <c r="G82" s="17"/>
      <c r="I82" s="50"/>
    </row>
    <row r="83" spans="1:9" ht="34.5" customHeight="1" x14ac:dyDescent="0.55000000000000004">
      <c r="A83" s="39">
        <v>5.2200000000000104</v>
      </c>
      <c r="B83" s="47" t="s">
        <v>118</v>
      </c>
      <c r="C83" s="7" t="s">
        <v>0</v>
      </c>
      <c r="D83" s="8">
        <v>2</v>
      </c>
      <c r="E83" s="82"/>
      <c r="F83" s="80">
        <f t="shared" si="3"/>
        <v>0</v>
      </c>
      <c r="G83" s="17"/>
      <c r="I83" s="50"/>
    </row>
    <row r="84" spans="1:9" x14ac:dyDescent="0.55000000000000004">
      <c r="A84" s="39">
        <v>5.2300000000000102</v>
      </c>
      <c r="B84" s="47" t="s">
        <v>119</v>
      </c>
      <c r="C84" s="7" t="s">
        <v>0</v>
      </c>
      <c r="D84" s="8">
        <v>2</v>
      </c>
      <c r="E84" s="82"/>
      <c r="F84" s="80">
        <f t="shared" si="3"/>
        <v>0</v>
      </c>
      <c r="G84" s="17"/>
      <c r="I84" s="50"/>
    </row>
    <row r="85" spans="1:9" x14ac:dyDescent="0.55000000000000004">
      <c r="A85" s="39">
        <v>5.24000000000001</v>
      </c>
      <c r="B85" s="47" t="s">
        <v>120</v>
      </c>
      <c r="C85" s="7" t="s">
        <v>0</v>
      </c>
      <c r="D85" s="8">
        <v>4</v>
      </c>
      <c r="E85" s="82"/>
      <c r="F85" s="80">
        <f t="shared" si="3"/>
        <v>0</v>
      </c>
      <c r="G85" s="17"/>
      <c r="I85" s="50"/>
    </row>
    <row r="86" spans="1:9" ht="35.5" customHeight="1" x14ac:dyDescent="0.55000000000000004">
      <c r="A86" s="39">
        <v>5.2500000000000098</v>
      </c>
      <c r="B86" s="47" t="s">
        <v>121</v>
      </c>
      <c r="C86" s="7" t="s">
        <v>0</v>
      </c>
      <c r="D86" s="8">
        <v>4</v>
      </c>
      <c r="E86" s="82"/>
      <c r="F86" s="80">
        <f t="shared" si="3"/>
        <v>0</v>
      </c>
      <c r="G86" s="21"/>
      <c r="I86" s="50"/>
    </row>
    <row r="87" spans="1:9" ht="28.5" customHeight="1" thickBot="1" x14ac:dyDescent="0.6">
      <c r="A87" s="39">
        <v>5.2600000000000096</v>
      </c>
      <c r="B87" s="47" t="s">
        <v>122</v>
      </c>
      <c r="C87" s="7" t="s">
        <v>0</v>
      </c>
      <c r="D87" s="8">
        <v>1</v>
      </c>
      <c r="E87" s="82"/>
      <c r="F87" s="80">
        <f t="shared" si="3"/>
        <v>0</v>
      </c>
      <c r="G87" s="21"/>
      <c r="I87" s="50"/>
    </row>
    <row r="88" spans="1:9" ht="20.100000000000001" customHeight="1" thickBot="1" x14ac:dyDescent="0.6">
      <c r="A88" s="92" t="s">
        <v>31</v>
      </c>
      <c r="B88" s="93" t="s">
        <v>9</v>
      </c>
      <c r="C88" s="93"/>
      <c r="D88" s="93"/>
      <c r="E88" s="94"/>
      <c r="F88" s="81">
        <f>SUM(F62:F87)</f>
        <v>0</v>
      </c>
      <c r="G88" s="15"/>
    </row>
    <row r="89" spans="1:9" ht="15.3" thickBot="1" x14ac:dyDescent="0.6">
      <c r="A89" s="5" t="s">
        <v>21</v>
      </c>
      <c r="B89" s="102" t="s">
        <v>128</v>
      </c>
      <c r="C89" s="96"/>
      <c r="D89" s="96"/>
      <c r="E89" s="96"/>
      <c r="F89" s="96"/>
      <c r="G89" s="97"/>
    </row>
    <row r="90" spans="1:9" ht="15" x14ac:dyDescent="0.55000000000000004">
      <c r="A90" s="13">
        <v>6</v>
      </c>
      <c r="B90" s="98" t="s">
        <v>129</v>
      </c>
      <c r="C90" s="98"/>
      <c r="D90" s="98"/>
      <c r="E90" s="98"/>
      <c r="F90" s="98"/>
      <c r="G90" s="14"/>
    </row>
    <row r="91" spans="1:9" ht="42" customHeight="1" x14ac:dyDescent="0.55000000000000004">
      <c r="A91" s="39">
        <v>6.01</v>
      </c>
      <c r="B91" s="47" t="s">
        <v>90</v>
      </c>
      <c r="C91" s="7" t="s">
        <v>123</v>
      </c>
      <c r="D91" s="8">
        <v>5.7</v>
      </c>
      <c r="E91" s="82"/>
      <c r="F91" s="84">
        <f>E91*D91</f>
        <v>0</v>
      </c>
      <c r="G91" s="27"/>
    </row>
    <row r="92" spans="1:9" ht="28.2" x14ac:dyDescent="0.55000000000000004">
      <c r="A92" s="39">
        <v>6.02</v>
      </c>
      <c r="B92" s="47" t="s">
        <v>125</v>
      </c>
      <c r="C92" s="7" t="s">
        <v>123</v>
      </c>
      <c r="D92" s="8">
        <v>0.12</v>
      </c>
      <c r="E92" s="82"/>
      <c r="F92" s="84">
        <f t="shared" ref="F92:F96" si="4">E92*D92</f>
        <v>0</v>
      </c>
      <c r="G92" s="27"/>
    </row>
    <row r="93" spans="1:9" ht="31.15" customHeight="1" x14ac:dyDescent="0.55000000000000004">
      <c r="A93" s="39">
        <v>6.03</v>
      </c>
      <c r="B93" s="47" t="s">
        <v>126</v>
      </c>
      <c r="C93" s="7" t="s">
        <v>123</v>
      </c>
      <c r="D93" s="8">
        <v>0.3</v>
      </c>
      <c r="E93" s="82"/>
      <c r="F93" s="84">
        <f t="shared" si="4"/>
        <v>0</v>
      </c>
      <c r="G93" s="27"/>
    </row>
    <row r="94" spans="1:9" ht="31.9" customHeight="1" x14ac:dyDescent="0.55000000000000004">
      <c r="A94" s="39">
        <v>6.04</v>
      </c>
      <c r="B94" s="47" t="s">
        <v>92</v>
      </c>
      <c r="C94" s="7" t="s">
        <v>123</v>
      </c>
      <c r="D94" s="8">
        <v>4.2300000000000004</v>
      </c>
      <c r="E94" s="82"/>
      <c r="F94" s="84">
        <f t="shared" si="4"/>
        <v>0</v>
      </c>
      <c r="G94" s="27"/>
    </row>
    <row r="95" spans="1:9" ht="30.6" x14ac:dyDescent="0.55000000000000004">
      <c r="A95" s="39">
        <v>6.05</v>
      </c>
      <c r="B95" s="47" t="s">
        <v>99</v>
      </c>
      <c r="C95" s="7" t="s">
        <v>123</v>
      </c>
      <c r="D95" s="8">
        <v>0.15</v>
      </c>
      <c r="E95" s="82"/>
      <c r="F95" s="84">
        <f t="shared" si="4"/>
        <v>0</v>
      </c>
      <c r="G95" s="27"/>
    </row>
    <row r="96" spans="1:9" ht="28.15" customHeight="1" thickBot="1" x14ac:dyDescent="0.6">
      <c r="A96" s="39">
        <v>6.06</v>
      </c>
      <c r="B96" s="47" t="s">
        <v>127</v>
      </c>
      <c r="C96" s="7" t="s">
        <v>152</v>
      </c>
      <c r="D96" s="8">
        <v>6.84</v>
      </c>
      <c r="E96" s="82"/>
      <c r="F96" s="84">
        <f t="shared" si="4"/>
        <v>0</v>
      </c>
      <c r="G96" s="27"/>
    </row>
    <row r="97" spans="1:9" ht="27" customHeight="1" thickBot="1" x14ac:dyDescent="0.6">
      <c r="A97" s="92" t="s">
        <v>150</v>
      </c>
      <c r="B97" s="93" t="s">
        <v>9</v>
      </c>
      <c r="C97" s="93"/>
      <c r="D97" s="93"/>
      <c r="E97" s="94"/>
      <c r="F97" s="81">
        <f>SUM(F91:F96)</f>
        <v>0</v>
      </c>
      <c r="G97" s="15"/>
    </row>
    <row r="98" spans="1:9" ht="27" customHeight="1" thickBot="1" x14ac:dyDescent="0.6">
      <c r="A98" s="5" t="s">
        <v>24</v>
      </c>
      <c r="B98" s="95" t="s">
        <v>49</v>
      </c>
      <c r="C98" s="100"/>
      <c r="D98" s="100"/>
      <c r="E98" s="100"/>
      <c r="F98" s="100"/>
      <c r="G98" s="101"/>
    </row>
    <row r="99" spans="1:9" ht="27" customHeight="1" x14ac:dyDescent="0.55000000000000004">
      <c r="A99" s="13">
        <v>7</v>
      </c>
      <c r="B99" s="98" t="s">
        <v>23</v>
      </c>
      <c r="C99" s="98"/>
      <c r="D99" s="98"/>
      <c r="E99" s="98"/>
      <c r="F99" s="98"/>
      <c r="G99" s="14"/>
    </row>
    <row r="100" spans="1:9" ht="28.2" x14ac:dyDescent="0.55000000000000004">
      <c r="A100" s="39">
        <v>7.01</v>
      </c>
      <c r="B100" s="47" t="s">
        <v>132</v>
      </c>
      <c r="C100" s="7" t="s">
        <v>123</v>
      </c>
      <c r="D100" s="8">
        <v>731</v>
      </c>
      <c r="E100" s="82"/>
      <c r="F100" s="84">
        <f>E100*D100</f>
        <v>0</v>
      </c>
      <c r="G100" s="17"/>
      <c r="I100" s="46"/>
    </row>
    <row r="101" spans="1:9" ht="28.2" x14ac:dyDescent="0.55000000000000004">
      <c r="A101" s="39">
        <v>7.02</v>
      </c>
      <c r="B101" s="47" t="s">
        <v>133</v>
      </c>
      <c r="C101" s="7" t="s">
        <v>123</v>
      </c>
      <c r="D101" s="8">
        <v>731</v>
      </c>
      <c r="E101" s="82"/>
      <c r="F101" s="84">
        <f t="shared" ref="F101:F119" si="5">E101*D101</f>
        <v>0</v>
      </c>
      <c r="G101" s="17"/>
      <c r="I101" s="46"/>
    </row>
    <row r="102" spans="1:9" ht="42.3" x14ac:dyDescent="0.55000000000000004">
      <c r="A102" s="39">
        <v>7.03</v>
      </c>
      <c r="B102" s="47" t="s">
        <v>134</v>
      </c>
      <c r="C102" s="7" t="s">
        <v>2</v>
      </c>
      <c r="D102" s="8">
        <v>108</v>
      </c>
      <c r="E102" s="82"/>
      <c r="F102" s="84">
        <f t="shared" si="5"/>
        <v>0</v>
      </c>
      <c r="G102" s="17"/>
      <c r="I102" s="46"/>
    </row>
    <row r="103" spans="1:9" ht="42.3" x14ac:dyDescent="0.55000000000000004">
      <c r="A103" s="39">
        <v>7.04</v>
      </c>
      <c r="B103" s="47" t="s">
        <v>135</v>
      </c>
      <c r="C103" s="7" t="s">
        <v>2</v>
      </c>
      <c r="D103" s="8">
        <v>532</v>
      </c>
      <c r="E103" s="82"/>
      <c r="F103" s="84">
        <f t="shared" si="5"/>
        <v>0</v>
      </c>
      <c r="G103" s="17"/>
      <c r="I103" s="46"/>
    </row>
    <row r="104" spans="1:9" ht="42.3" x14ac:dyDescent="0.55000000000000004">
      <c r="A104" s="39">
        <v>7.05</v>
      </c>
      <c r="B104" s="47" t="s">
        <v>136</v>
      </c>
      <c r="C104" s="7" t="s">
        <v>2</v>
      </c>
      <c r="D104" s="8">
        <v>822</v>
      </c>
      <c r="E104" s="82"/>
      <c r="F104" s="84">
        <f t="shared" si="5"/>
        <v>0</v>
      </c>
      <c r="G104" s="17"/>
      <c r="I104" s="46"/>
    </row>
    <row r="105" spans="1:9" s="10" customFormat="1" ht="27" customHeight="1" x14ac:dyDescent="0.55000000000000004">
      <c r="A105" s="39">
        <v>7.06</v>
      </c>
      <c r="B105" s="47" t="s">
        <v>137</v>
      </c>
      <c r="C105" s="7" t="s">
        <v>0</v>
      </c>
      <c r="D105" s="8">
        <v>1</v>
      </c>
      <c r="E105" s="82"/>
      <c r="F105" s="84">
        <f t="shared" si="5"/>
        <v>0</v>
      </c>
      <c r="G105" s="17"/>
      <c r="I105" s="46"/>
    </row>
    <row r="106" spans="1:9" s="10" customFormat="1" ht="27" customHeight="1" x14ac:dyDescent="0.55000000000000004">
      <c r="A106" s="39">
        <v>7.07</v>
      </c>
      <c r="B106" s="47" t="s">
        <v>130</v>
      </c>
      <c r="C106" s="7" t="s">
        <v>0</v>
      </c>
      <c r="D106" s="8">
        <v>5</v>
      </c>
      <c r="E106" s="82"/>
      <c r="F106" s="84">
        <f t="shared" si="5"/>
        <v>0</v>
      </c>
      <c r="G106" s="17"/>
      <c r="I106" s="46"/>
    </row>
    <row r="107" spans="1:9" s="10" customFormat="1" ht="27" customHeight="1" x14ac:dyDescent="0.55000000000000004">
      <c r="A107" s="39">
        <v>7.08</v>
      </c>
      <c r="B107" s="47" t="s">
        <v>138</v>
      </c>
      <c r="C107" s="7" t="s">
        <v>0</v>
      </c>
      <c r="D107" s="8">
        <v>1</v>
      </c>
      <c r="E107" s="82"/>
      <c r="F107" s="84">
        <f t="shared" si="5"/>
        <v>0</v>
      </c>
      <c r="G107" s="17"/>
      <c r="I107" s="46"/>
    </row>
    <row r="108" spans="1:9" s="10" customFormat="1" ht="28.2" x14ac:dyDescent="0.55000000000000004">
      <c r="A108" s="39">
        <v>7.09</v>
      </c>
      <c r="B108" s="47" t="s">
        <v>139</v>
      </c>
      <c r="C108" s="7" t="s">
        <v>0</v>
      </c>
      <c r="D108" s="8">
        <v>2</v>
      </c>
      <c r="E108" s="82"/>
      <c r="F108" s="84">
        <f t="shared" si="5"/>
        <v>0</v>
      </c>
      <c r="G108" s="17"/>
      <c r="I108" s="46"/>
    </row>
    <row r="109" spans="1:9" s="10" customFormat="1" ht="34.15" customHeight="1" x14ac:dyDescent="0.55000000000000004">
      <c r="A109" s="39">
        <v>7.1</v>
      </c>
      <c r="B109" s="47" t="s">
        <v>140</v>
      </c>
      <c r="C109" s="7" t="s">
        <v>0</v>
      </c>
      <c r="D109" s="8">
        <v>1</v>
      </c>
      <c r="E109" s="82"/>
      <c r="F109" s="84">
        <f t="shared" si="5"/>
        <v>0</v>
      </c>
      <c r="G109" s="17"/>
      <c r="I109" s="46"/>
    </row>
    <row r="110" spans="1:9" s="10" customFormat="1" ht="36.6" customHeight="1" x14ac:dyDescent="0.55000000000000004">
      <c r="A110" s="39">
        <v>7.11</v>
      </c>
      <c r="B110" s="47" t="s">
        <v>141</v>
      </c>
      <c r="C110" s="7" t="s">
        <v>0</v>
      </c>
      <c r="D110" s="8">
        <v>6</v>
      </c>
      <c r="E110" s="82"/>
      <c r="F110" s="84">
        <f t="shared" si="5"/>
        <v>0</v>
      </c>
      <c r="G110" s="17"/>
      <c r="I110" s="46"/>
    </row>
    <row r="111" spans="1:9" s="10" customFormat="1" ht="36.6" customHeight="1" x14ac:dyDescent="0.55000000000000004">
      <c r="A111" s="39">
        <v>7.12</v>
      </c>
      <c r="B111" s="47" t="s">
        <v>142</v>
      </c>
      <c r="C111" s="7" t="s">
        <v>0</v>
      </c>
      <c r="D111" s="8">
        <v>2</v>
      </c>
      <c r="E111" s="82"/>
      <c r="F111" s="84">
        <f t="shared" si="5"/>
        <v>0</v>
      </c>
      <c r="G111" s="17"/>
      <c r="I111" s="46"/>
    </row>
    <row r="112" spans="1:9" s="10" customFormat="1" ht="31.15" customHeight="1" x14ac:dyDescent="0.55000000000000004">
      <c r="A112" s="39">
        <v>7.13</v>
      </c>
      <c r="B112" s="47" t="s">
        <v>143</v>
      </c>
      <c r="C112" s="7" t="s">
        <v>0</v>
      </c>
      <c r="D112" s="8">
        <v>2</v>
      </c>
      <c r="E112" s="82"/>
      <c r="F112" s="84">
        <f t="shared" si="5"/>
        <v>0</v>
      </c>
      <c r="G112" s="17"/>
      <c r="I112" s="46"/>
    </row>
    <row r="113" spans="1:9" s="10" customFormat="1" ht="31.15" customHeight="1" x14ac:dyDescent="0.55000000000000004">
      <c r="A113" s="39">
        <v>7.14</v>
      </c>
      <c r="B113" s="47" t="s">
        <v>144</v>
      </c>
      <c r="C113" s="7" t="s">
        <v>0</v>
      </c>
      <c r="D113" s="8">
        <v>1</v>
      </c>
      <c r="E113" s="82"/>
      <c r="F113" s="84">
        <f t="shared" si="5"/>
        <v>0</v>
      </c>
      <c r="G113" s="17"/>
      <c r="I113" s="46"/>
    </row>
    <row r="114" spans="1:9" s="10" customFormat="1" ht="34.15" customHeight="1" x14ac:dyDescent="0.55000000000000004">
      <c r="A114" s="39">
        <v>7.15</v>
      </c>
      <c r="B114" s="47" t="s">
        <v>145</v>
      </c>
      <c r="C114" s="7" t="s">
        <v>0</v>
      </c>
      <c r="D114" s="8">
        <v>4</v>
      </c>
      <c r="E114" s="82"/>
      <c r="F114" s="84">
        <f t="shared" si="5"/>
        <v>0</v>
      </c>
      <c r="G114" s="17"/>
      <c r="I114" s="46"/>
    </row>
    <row r="115" spans="1:9" s="10" customFormat="1" ht="34.15" customHeight="1" x14ac:dyDescent="0.55000000000000004">
      <c r="A115" s="39">
        <v>7.16</v>
      </c>
      <c r="B115" s="47" t="s">
        <v>146</v>
      </c>
      <c r="C115" s="7" t="s">
        <v>0</v>
      </c>
      <c r="D115" s="8">
        <v>2</v>
      </c>
      <c r="E115" s="82"/>
      <c r="F115" s="84">
        <f t="shared" si="5"/>
        <v>0</v>
      </c>
      <c r="G115" s="17"/>
      <c r="I115" s="46"/>
    </row>
    <row r="116" spans="1:9" ht="27" customHeight="1" x14ac:dyDescent="0.55000000000000004">
      <c r="A116" s="39">
        <v>7.17</v>
      </c>
      <c r="B116" s="47" t="s">
        <v>147</v>
      </c>
      <c r="C116" s="7" t="s">
        <v>0</v>
      </c>
      <c r="D116" s="8">
        <v>2</v>
      </c>
      <c r="E116" s="82"/>
      <c r="F116" s="84">
        <f t="shared" si="5"/>
        <v>0</v>
      </c>
      <c r="G116" s="17"/>
      <c r="I116" s="46"/>
    </row>
    <row r="117" spans="1:9" ht="27" customHeight="1" x14ac:dyDescent="0.55000000000000004">
      <c r="A117" s="39">
        <v>7.18</v>
      </c>
      <c r="B117" s="47" t="s">
        <v>131</v>
      </c>
      <c r="C117" s="7" t="s">
        <v>0</v>
      </c>
      <c r="D117" s="8">
        <v>4</v>
      </c>
      <c r="E117" s="82"/>
      <c r="F117" s="84">
        <f t="shared" si="5"/>
        <v>0</v>
      </c>
      <c r="G117" s="17"/>
      <c r="I117" s="46"/>
    </row>
    <row r="118" spans="1:9" ht="27" customHeight="1" x14ac:dyDescent="0.55000000000000004">
      <c r="A118" s="39">
        <v>7.19</v>
      </c>
      <c r="B118" s="47" t="s">
        <v>148</v>
      </c>
      <c r="C118" s="7" t="s">
        <v>0</v>
      </c>
      <c r="D118" s="8">
        <v>10</v>
      </c>
      <c r="E118" s="82"/>
      <c r="F118" s="84">
        <f t="shared" si="5"/>
        <v>0</v>
      </c>
      <c r="G118" s="17"/>
      <c r="I118" s="46"/>
    </row>
    <row r="119" spans="1:9" ht="70.8" thickBot="1" x14ac:dyDescent="0.6">
      <c r="A119" s="39">
        <v>7.2</v>
      </c>
      <c r="B119" s="47" t="s">
        <v>173</v>
      </c>
      <c r="C119" s="7" t="s">
        <v>0</v>
      </c>
      <c r="D119" s="8">
        <v>35</v>
      </c>
      <c r="E119" s="82"/>
      <c r="F119" s="84">
        <f t="shared" si="5"/>
        <v>0</v>
      </c>
      <c r="G119" s="17"/>
      <c r="I119" s="46"/>
    </row>
    <row r="120" spans="1:9" ht="39" customHeight="1" thickBot="1" x14ac:dyDescent="0.6">
      <c r="A120" s="92" t="s">
        <v>32</v>
      </c>
      <c r="B120" s="93" t="s">
        <v>9</v>
      </c>
      <c r="C120" s="93"/>
      <c r="D120" s="93"/>
      <c r="E120" s="94"/>
      <c r="F120" s="81">
        <f>SUM(F100:F119)</f>
        <v>0</v>
      </c>
      <c r="G120" s="15"/>
    </row>
    <row r="121" spans="1:9" ht="15.3" thickBot="1" x14ac:dyDescent="0.6">
      <c r="A121" s="5" t="s">
        <v>33</v>
      </c>
      <c r="B121" s="102" t="s">
        <v>166</v>
      </c>
      <c r="C121" s="96"/>
      <c r="D121" s="96"/>
      <c r="E121" s="96"/>
      <c r="F121" s="96"/>
      <c r="G121" s="97"/>
    </row>
    <row r="122" spans="1:9" ht="15" x14ac:dyDescent="0.55000000000000004">
      <c r="A122" s="13">
        <v>6</v>
      </c>
      <c r="B122" s="98" t="s">
        <v>149</v>
      </c>
      <c r="C122" s="98"/>
      <c r="D122" s="98"/>
      <c r="E122" s="98"/>
      <c r="F122" s="98"/>
      <c r="G122" s="14"/>
    </row>
    <row r="123" spans="1:9" ht="42" customHeight="1" x14ac:dyDescent="0.55000000000000004">
      <c r="A123" s="39">
        <v>6.01</v>
      </c>
      <c r="B123" s="47" t="s">
        <v>90</v>
      </c>
      <c r="C123" s="7" t="s">
        <v>123</v>
      </c>
      <c r="D123" s="49">
        <v>0.25</v>
      </c>
      <c r="E123" s="86"/>
      <c r="F123" s="84">
        <f>E123*D123</f>
        <v>0</v>
      </c>
      <c r="G123" s="27"/>
    </row>
    <row r="124" spans="1:9" ht="28.2" x14ac:dyDescent="0.55000000000000004">
      <c r="A124" s="39">
        <v>6.02</v>
      </c>
      <c r="B124" s="48" t="s">
        <v>125</v>
      </c>
      <c r="C124" s="7" t="s">
        <v>123</v>
      </c>
      <c r="D124" s="49">
        <v>0.22</v>
      </c>
      <c r="E124" s="86"/>
      <c r="F124" s="84">
        <f t="shared" ref="F124:F129" si="6">E124*D124</f>
        <v>0</v>
      </c>
      <c r="G124" s="27"/>
    </row>
    <row r="125" spans="1:9" ht="31.15" customHeight="1" x14ac:dyDescent="0.55000000000000004">
      <c r="A125" s="39">
        <v>6.03</v>
      </c>
      <c r="B125" s="47" t="s">
        <v>126</v>
      </c>
      <c r="C125" s="7" t="s">
        <v>123</v>
      </c>
      <c r="D125" s="49">
        <v>0.28000000000000003</v>
      </c>
      <c r="E125" s="86"/>
      <c r="F125" s="84">
        <f t="shared" si="6"/>
        <v>0</v>
      </c>
      <c r="G125" s="27"/>
    </row>
    <row r="126" spans="1:9" ht="31.9" customHeight="1" x14ac:dyDescent="0.55000000000000004">
      <c r="A126" s="39">
        <v>6.04</v>
      </c>
      <c r="B126" s="47" t="s">
        <v>160</v>
      </c>
      <c r="C126" s="7" t="s">
        <v>0</v>
      </c>
      <c r="D126" s="49">
        <v>1</v>
      </c>
      <c r="E126" s="86"/>
      <c r="F126" s="84">
        <f t="shared" si="6"/>
        <v>0</v>
      </c>
      <c r="G126" s="27"/>
      <c r="I126" s="46"/>
    </row>
    <row r="127" spans="1:9" ht="31.9" customHeight="1" x14ac:dyDescent="0.55000000000000004">
      <c r="A127" s="39">
        <v>6.05</v>
      </c>
      <c r="B127" s="47" t="s">
        <v>156</v>
      </c>
      <c r="C127" s="7" t="s">
        <v>157</v>
      </c>
      <c r="D127" s="49">
        <v>1</v>
      </c>
      <c r="E127" s="86"/>
      <c r="F127" s="84">
        <f t="shared" si="6"/>
        <v>0</v>
      </c>
      <c r="G127" s="27"/>
    </row>
    <row r="128" spans="1:9" ht="31.9" customHeight="1" x14ac:dyDescent="0.55000000000000004">
      <c r="A128" s="39">
        <v>6.06</v>
      </c>
      <c r="B128" s="47" t="s">
        <v>158</v>
      </c>
      <c r="C128" s="7" t="s">
        <v>157</v>
      </c>
      <c r="D128" s="49">
        <v>1</v>
      </c>
      <c r="E128" s="86"/>
      <c r="F128" s="84">
        <f t="shared" si="6"/>
        <v>0</v>
      </c>
      <c r="G128" s="27"/>
    </row>
    <row r="129" spans="1:7" ht="31.9" customHeight="1" thickBot="1" x14ac:dyDescent="0.6">
      <c r="A129" s="39">
        <v>6.07</v>
      </c>
      <c r="B129" s="47" t="s">
        <v>159</v>
      </c>
      <c r="C129" s="7" t="s">
        <v>157</v>
      </c>
      <c r="D129" s="49">
        <v>1</v>
      </c>
      <c r="E129" s="86"/>
      <c r="F129" s="84">
        <f t="shared" si="6"/>
        <v>0</v>
      </c>
      <c r="G129" s="27"/>
    </row>
    <row r="130" spans="1:7" ht="27" customHeight="1" thickBot="1" x14ac:dyDescent="0.6">
      <c r="A130" s="92" t="s">
        <v>153</v>
      </c>
      <c r="B130" s="93" t="s">
        <v>9</v>
      </c>
      <c r="C130" s="93"/>
      <c r="D130" s="93"/>
      <c r="E130" s="94"/>
      <c r="F130" s="81">
        <f>SUM(F123:F129)</f>
        <v>0</v>
      </c>
      <c r="G130" s="15"/>
    </row>
    <row r="131" spans="1:7" ht="31.9" customHeight="1" thickBot="1" x14ac:dyDescent="0.6">
      <c r="A131" s="39">
        <v>6.07</v>
      </c>
      <c r="B131" s="47" t="s">
        <v>154</v>
      </c>
      <c r="C131" s="7" t="s">
        <v>47</v>
      </c>
      <c r="D131" s="49">
        <v>35</v>
      </c>
      <c r="E131" s="86">
        <f>F130</f>
        <v>0</v>
      </c>
      <c r="F131" s="87">
        <f>E131*D131</f>
        <v>0</v>
      </c>
      <c r="G131" s="51"/>
    </row>
    <row r="132" spans="1:7" ht="27" customHeight="1" thickBot="1" x14ac:dyDescent="0.6">
      <c r="A132" s="92" t="s">
        <v>167</v>
      </c>
      <c r="B132" s="93" t="s">
        <v>9</v>
      </c>
      <c r="C132" s="93"/>
      <c r="D132" s="93"/>
      <c r="E132" s="94"/>
      <c r="F132" s="81">
        <f>F131</f>
        <v>0</v>
      </c>
      <c r="G132" s="15"/>
    </row>
    <row r="133" spans="1:7" ht="15.3" thickBot="1" x14ac:dyDescent="0.6">
      <c r="A133" s="5" t="s">
        <v>168</v>
      </c>
      <c r="B133" s="95" t="s">
        <v>169</v>
      </c>
      <c r="C133" s="100"/>
      <c r="D133" s="100"/>
      <c r="E133" s="100"/>
      <c r="F133" s="100"/>
      <c r="G133" s="101"/>
    </row>
    <row r="134" spans="1:7" ht="15.3" thickBot="1" x14ac:dyDescent="0.6">
      <c r="A134" s="13">
        <v>11</v>
      </c>
      <c r="B134" s="98" t="s">
        <v>39</v>
      </c>
      <c r="C134" s="98"/>
      <c r="D134" s="98"/>
      <c r="E134" s="98"/>
      <c r="F134" s="98"/>
      <c r="G134" s="35"/>
    </row>
    <row r="135" spans="1:7" s="10" customFormat="1" ht="15.3" thickBot="1" x14ac:dyDescent="0.6">
      <c r="A135" s="36">
        <v>11.01</v>
      </c>
      <c r="B135" s="37" t="s">
        <v>45</v>
      </c>
      <c r="C135" s="12" t="s">
        <v>35</v>
      </c>
      <c r="D135" s="19">
        <v>1</v>
      </c>
      <c r="E135" s="88"/>
      <c r="F135" s="85">
        <f>E135*D135</f>
        <v>0</v>
      </c>
      <c r="G135" s="17"/>
    </row>
    <row r="136" spans="1:7" s="10" customFormat="1" ht="15.3" thickBot="1" x14ac:dyDescent="0.6">
      <c r="A136" s="36">
        <v>11.02</v>
      </c>
      <c r="B136" s="37" t="s">
        <v>46</v>
      </c>
      <c r="C136" s="38" t="s">
        <v>0</v>
      </c>
      <c r="D136" s="19">
        <v>1</v>
      </c>
      <c r="E136" s="89"/>
      <c r="F136" s="85">
        <f>E136*D136</f>
        <v>0</v>
      </c>
      <c r="G136" s="22"/>
    </row>
    <row r="137" spans="1:7" ht="15.3" thickBot="1" x14ac:dyDescent="0.6">
      <c r="A137" s="92" t="s">
        <v>37</v>
      </c>
      <c r="B137" s="93" t="s">
        <v>9</v>
      </c>
      <c r="C137" s="93"/>
      <c r="D137" s="93"/>
      <c r="E137" s="94"/>
      <c r="F137" s="81">
        <f>SUM(F135:F136)</f>
        <v>0</v>
      </c>
      <c r="G137" s="15"/>
    </row>
    <row r="138" spans="1:7" ht="15.3" thickBot="1" x14ac:dyDescent="0.6">
      <c r="A138" s="28"/>
      <c r="B138" s="29"/>
      <c r="C138" s="29"/>
      <c r="D138" s="29"/>
      <c r="E138" s="29"/>
      <c r="F138" s="30"/>
      <c r="G138" s="31"/>
    </row>
    <row r="139" spans="1:7" ht="16.5" customHeight="1" thickBot="1" x14ac:dyDescent="0.6">
      <c r="A139" s="111" t="s">
        <v>162</v>
      </c>
      <c r="B139" s="112"/>
      <c r="C139" s="112"/>
      <c r="D139" s="112"/>
      <c r="E139" s="112"/>
      <c r="F139" s="112"/>
      <c r="G139" s="112"/>
    </row>
    <row r="140" spans="1:7" ht="15.3" thickBot="1" x14ac:dyDescent="0.6">
      <c r="A140" s="32" t="s">
        <v>14</v>
      </c>
      <c r="B140" s="33" t="s">
        <v>1</v>
      </c>
      <c r="C140" s="33" t="s">
        <v>4</v>
      </c>
      <c r="D140" s="33" t="s">
        <v>34</v>
      </c>
      <c r="E140" s="33" t="s">
        <v>15</v>
      </c>
      <c r="F140" s="33" t="s">
        <v>16</v>
      </c>
      <c r="G140" s="34" t="s">
        <v>6</v>
      </c>
    </row>
    <row r="141" spans="1:7" ht="22.9" customHeight="1" x14ac:dyDescent="0.55000000000000004">
      <c r="A141" s="53" t="s">
        <v>7</v>
      </c>
      <c r="B141" s="54" t="s">
        <v>26</v>
      </c>
      <c r="C141" s="55" t="s">
        <v>22</v>
      </c>
      <c r="D141" s="56">
        <v>1</v>
      </c>
      <c r="E141" s="90">
        <f>F9</f>
        <v>0</v>
      </c>
      <c r="F141" s="90">
        <f>E141</f>
        <v>0</v>
      </c>
      <c r="G141" s="57"/>
    </row>
    <row r="142" spans="1:7" ht="24" customHeight="1" x14ac:dyDescent="0.55000000000000004">
      <c r="A142" s="58" t="s">
        <v>11</v>
      </c>
      <c r="B142" s="54" t="s">
        <v>64</v>
      </c>
      <c r="C142" s="55" t="s">
        <v>22</v>
      </c>
      <c r="D142" s="56">
        <v>1</v>
      </c>
      <c r="E142" s="90">
        <f>F20</f>
        <v>0</v>
      </c>
      <c r="F142" s="90">
        <f>D142*E142</f>
        <v>0</v>
      </c>
      <c r="G142" s="59"/>
    </row>
    <row r="143" spans="1:7" ht="18.3" x14ac:dyDescent="0.55000000000000004">
      <c r="A143" s="58" t="s">
        <v>8</v>
      </c>
      <c r="B143" s="60" t="s">
        <v>65</v>
      </c>
      <c r="C143" s="55" t="s">
        <v>22</v>
      </c>
      <c r="D143" s="61">
        <v>1</v>
      </c>
      <c r="E143" s="91">
        <f>F49</f>
        <v>0</v>
      </c>
      <c r="F143" s="90">
        <f t="shared" ref="F143:F145" si="7">D143*E143</f>
        <v>0</v>
      </c>
      <c r="G143" s="59"/>
    </row>
    <row r="144" spans="1:7" ht="18.3" x14ac:dyDescent="0.55000000000000004">
      <c r="A144" s="58" t="s">
        <v>12</v>
      </c>
      <c r="B144" s="60" t="s">
        <v>155</v>
      </c>
      <c r="C144" s="55" t="s">
        <v>22</v>
      </c>
      <c r="D144" s="61">
        <v>1</v>
      </c>
      <c r="E144" s="91">
        <f>F59</f>
        <v>0</v>
      </c>
      <c r="F144" s="90">
        <f t="shared" si="7"/>
        <v>0</v>
      </c>
      <c r="G144" s="59"/>
    </row>
    <row r="145" spans="1:12" ht="18.3" x14ac:dyDescent="0.55000000000000004">
      <c r="A145" s="58" t="s">
        <v>13</v>
      </c>
      <c r="B145" s="60" t="s">
        <v>38</v>
      </c>
      <c r="C145" s="55" t="s">
        <v>22</v>
      </c>
      <c r="D145" s="61">
        <v>1</v>
      </c>
      <c r="E145" s="91">
        <f>F88</f>
        <v>0</v>
      </c>
      <c r="F145" s="90">
        <f t="shared" si="7"/>
        <v>0</v>
      </c>
      <c r="G145" s="59"/>
    </row>
    <row r="146" spans="1:12" ht="18.3" x14ac:dyDescent="0.55000000000000004">
      <c r="A146" s="58" t="s">
        <v>21</v>
      </c>
      <c r="B146" s="60" t="s">
        <v>129</v>
      </c>
      <c r="C146" s="55" t="s">
        <v>22</v>
      </c>
      <c r="D146" s="61">
        <v>1</v>
      </c>
      <c r="E146" s="91">
        <f>F97</f>
        <v>0</v>
      </c>
      <c r="F146" s="90">
        <f>D146*E146</f>
        <v>0</v>
      </c>
      <c r="G146" s="59"/>
    </row>
    <row r="147" spans="1:12" ht="18.3" x14ac:dyDescent="0.55000000000000004">
      <c r="A147" s="58" t="s">
        <v>24</v>
      </c>
      <c r="B147" s="60" t="s">
        <v>25</v>
      </c>
      <c r="C147" s="55" t="s">
        <v>22</v>
      </c>
      <c r="D147" s="61">
        <v>1</v>
      </c>
      <c r="E147" s="91">
        <f>F120</f>
        <v>0</v>
      </c>
      <c r="F147" s="90">
        <f>D147*E147</f>
        <v>0</v>
      </c>
      <c r="G147" s="59"/>
    </row>
    <row r="148" spans="1:12" ht="18.3" x14ac:dyDescent="0.55000000000000004">
      <c r="A148" s="58" t="s">
        <v>33</v>
      </c>
      <c r="B148" s="60" t="s">
        <v>149</v>
      </c>
      <c r="C148" s="55" t="s">
        <v>22</v>
      </c>
      <c r="D148" s="61">
        <v>1</v>
      </c>
      <c r="E148" s="91">
        <f>F132</f>
        <v>0</v>
      </c>
      <c r="F148" s="90">
        <f>E148</f>
        <v>0</v>
      </c>
      <c r="G148" s="59"/>
    </row>
    <row r="149" spans="1:12" ht="18.600000000000001" thickBot="1" x14ac:dyDescent="0.6">
      <c r="A149" s="58" t="s">
        <v>168</v>
      </c>
      <c r="B149" s="60" t="s">
        <v>36</v>
      </c>
      <c r="C149" s="55" t="s">
        <v>22</v>
      </c>
      <c r="D149" s="61">
        <v>1</v>
      </c>
      <c r="E149" s="136">
        <f>F137</f>
        <v>0</v>
      </c>
      <c r="F149" s="137">
        <f>E149</f>
        <v>0</v>
      </c>
      <c r="G149" s="138"/>
    </row>
    <row r="150" spans="1:12" ht="18.3" x14ac:dyDescent="0.55000000000000004">
      <c r="A150" s="133" t="s">
        <v>163</v>
      </c>
      <c r="B150" s="134"/>
      <c r="C150" s="134"/>
      <c r="D150" s="135"/>
      <c r="E150" s="139">
        <f>SUM(F140:F149)</f>
        <v>0</v>
      </c>
      <c r="F150" s="139"/>
      <c r="G150" s="139"/>
      <c r="H150" s="127"/>
      <c r="I150" s="128"/>
      <c r="J150" s="128"/>
    </row>
    <row r="151" spans="1:12" ht="35.049999999999997" customHeight="1" x14ac:dyDescent="0.55000000000000004">
      <c r="A151" s="140" t="s">
        <v>425</v>
      </c>
      <c r="B151" s="141"/>
      <c r="C151" s="141"/>
      <c r="D151" s="141"/>
      <c r="E151" s="141"/>
      <c r="F151" s="141"/>
      <c r="G151" s="142"/>
      <c r="H151" s="129"/>
      <c r="I151" s="129"/>
      <c r="J151" s="127"/>
    </row>
    <row r="152" spans="1:12" ht="35.049999999999997" customHeight="1" x14ac:dyDescent="0.55000000000000004">
      <c r="A152" s="120" t="s">
        <v>426</v>
      </c>
      <c r="B152" s="120"/>
      <c r="C152" s="121"/>
      <c r="D152" s="121"/>
      <c r="E152" s="121"/>
      <c r="F152" s="121"/>
      <c r="G152" s="121"/>
      <c r="H152" s="130"/>
      <c r="I152" s="130"/>
      <c r="J152" s="127"/>
    </row>
    <row r="153" spans="1:12" ht="35.049999999999997" customHeight="1" x14ac:dyDescent="0.55000000000000004">
      <c r="A153" s="120" t="s">
        <v>427</v>
      </c>
      <c r="B153" s="120"/>
      <c r="C153" s="124"/>
      <c r="D153" s="125"/>
      <c r="E153" s="125"/>
      <c r="F153" s="125"/>
      <c r="G153" s="126"/>
      <c r="H153" s="130"/>
      <c r="I153" s="130"/>
      <c r="J153" s="127"/>
    </row>
    <row r="154" spans="1:12" ht="35.049999999999997" customHeight="1" x14ac:dyDescent="0.55000000000000004">
      <c r="A154" s="120" t="s">
        <v>428</v>
      </c>
      <c r="B154" s="120"/>
      <c r="C154" s="121"/>
      <c r="D154" s="121"/>
      <c r="E154" s="121"/>
      <c r="F154" s="121"/>
      <c r="G154" s="121"/>
      <c r="H154" s="130"/>
      <c r="I154" s="130"/>
      <c r="J154" s="128"/>
    </row>
    <row r="155" spans="1:12" ht="35.049999999999997" customHeight="1" x14ac:dyDescent="0.55000000000000004">
      <c r="A155" s="120" t="s">
        <v>429</v>
      </c>
      <c r="B155" s="120"/>
      <c r="C155" s="122"/>
      <c r="D155" s="122"/>
      <c r="E155" s="122"/>
      <c r="F155" s="122"/>
      <c r="G155" s="122"/>
      <c r="H155" s="131"/>
      <c r="I155" s="131"/>
      <c r="J155" s="128"/>
      <c r="K155" s="52"/>
      <c r="L155" s="41"/>
    </row>
    <row r="156" spans="1:12" ht="35.049999999999997" customHeight="1" x14ac:dyDescent="0.6">
      <c r="A156" s="120" t="s">
        <v>16</v>
      </c>
      <c r="B156" s="120"/>
      <c r="C156" s="123"/>
      <c r="D156" s="123"/>
      <c r="E156" s="123"/>
      <c r="F156" s="123"/>
      <c r="G156" s="123"/>
      <c r="H156" s="132"/>
      <c r="I156" s="132"/>
      <c r="J156" s="127"/>
    </row>
    <row r="157" spans="1:12" ht="35.049999999999997" customHeight="1" x14ac:dyDescent="0.55000000000000004">
      <c r="A157" s="120" t="s">
        <v>430</v>
      </c>
      <c r="B157" s="120"/>
      <c r="C157" s="121"/>
      <c r="D157" s="121"/>
      <c r="E157" s="121"/>
      <c r="F157" s="121"/>
      <c r="G157" s="121"/>
      <c r="H157" s="130"/>
      <c r="I157" s="130"/>
      <c r="J157" s="127"/>
    </row>
    <row r="158" spans="1:12" x14ac:dyDescent="0.55000000000000004">
      <c r="H158" s="127"/>
      <c r="I158" s="127"/>
      <c r="J158" s="127"/>
    </row>
    <row r="161" spans="7:7" x14ac:dyDescent="0.55000000000000004">
      <c r="G161" s="41"/>
    </row>
  </sheetData>
  <mergeCells count="46">
    <mergeCell ref="A157:B157"/>
    <mergeCell ref="C152:G152"/>
    <mergeCell ref="C153:G153"/>
    <mergeCell ref="C154:G154"/>
    <mergeCell ref="C155:G155"/>
    <mergeCell ref="C156:G156"/>
    <mergeCell ref="C157:G157"/>
    <mergeCell ref="A151:G151"/>
    <mergeCell ref="A154:B154"/>
    <mergeCell ref="A155:B155"/>
    <mergeCell ref="A156:B156"/>
    <mergeCell ref="A152:B152"/>
    <mergeCell ref="A153:B153"/>
    <mergeCell ref="A150:D150"/>
    <mergeCell ref="B99:F99"/>
    <mergeCell ref="A120:E120"/>
    <mergeCell ref="E150:G150"/>
    <mergeCell ref="A137:E137"/>
    <mergeCell ref="A139:G139"/>
    <mergeCell ref="B134:F134"/>
    <mergeCell ref="B133:G133"/>
    <mergeCell ref="B121:G121"/>
    <mergeCell ref="B122:F122"/>
    <mergeCell ref="A130:E130"/>
    <mergeCell ref="A132:E132"/>
    <mergeCell ref="A2:G2"/>
    <mergeCell ref="A3:G3"/>
    <mergeCell ref="B10:G10"/>
    <mergeCell ref="B11:F11"/>
    <mergeCell ref="B5:G5"/>
    <mergeCell ref="B6:F6"/>
    <mergeCell ref="A9:E9"/>
    <mergeCell ref="A20:E20"/>
    <mergeCell ref="B60:G60"/>
    <mergeCell ref="B61:F61"/>
    <mergeCell ref="B98:G98"/>
    <mergeCell ref="A88:E88"/>
    <mergeCell ref="B21:G21"/>
    <mergeCell ref="B22:F22"/>
    <mergeCell ref="A59:E59"/>
    <mergeCell ref="B89:G89"/>
    <mergeCell ref="B90:F90"/>
    <mergeCell ref="A97:E97"/>
    <mergeCell ref="A49:E49"/>
    <mergeCell ref="B50:G50"/>
    <mergeCell ref="B51:F51"/>
  </mergeCells>
  <printOptions horizontalCentered="1"/>
  <pageMargins left="0.7" right="0.2" top="0.75" bottom="0.75" header="0.3" footer="0.3"/>
  <pageSetup paperSize="9" scale="6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33"/>
  <sheetViews>
    <sheetView workbookViewId="0">
      <selection activeCell="F64" sqref="F64"/>
    </sheetView>
  </sheetViews>
  <sheetFormatPr defaultRowHeight="14.4" x14ac:dyDescent="0.55000000000000004"/>
  <cols>
    <col min="2" max="2" width="46.41796875" bestFit="1" customWidth="1"/>
  </cols>
  <sheetData>
    <row r="1" spans="1:9" ht="30.75" customHeight="1" x14ac:dyDescent="0.55000000000000004">
      <c r="A1" s="116" t="s">
        <v>420</v>
      </c>
      <c r="B1" s="116"/>
      <c r="C1" s="116"/>
      <c r="D1" s="116"/>
      <c r="E1" s="116"/>
      <c r="F1" s="116"/>
      <c r="G1" s="116"/>
      <c r="H1" s="116"/>
      <c r="I1" s="116"/>
    </row>
    <row r="2" spans="1:9" x14ac:dyDescent="0.55000000000000004">
      <c r="A2" s="117"/>
      <c r="B2" s="118"/>
      <c r="C2" s="118"/>
      <c r="D2" s="118"/>
      <c r="E2" s="118"/>
      <c r="F2" s="118"/>
      <c r="G2" s="118"/>
      <c r="H2" s="118"/>
      <c r="I2" s="119"/>
    </row>
    <row r="3" spans="1:9" x14ac:dyDescent="0.55000000000000004">
      <c r="A3" s="62" t="s">
        <v>175</v>
      </c>
      <c r="B3" s="63" t="s">
        <v>1</v>
      </c>
      <c r="C3" s="63" t="s">
        <v>40</v>
      </c>
      <c r="D3" s="63" t="s">
        <v>0</v>
      </c>
      <c r="E3" s="63" t="s">
        <v>41</v>
      </c>
      <c r="F3" s="63" t="s">
        <v>42</v>
      </c>
      <c r="G3" s="63" t="s">
        <v>43</v>
      </c>
      <c r="H3" s="63" t="s">
        <v>5</v>
      </c>
      <c r="I3" s="63" t="s">
        <v>6</v>
      </c>
    </row>
    <row r="4" spans="1:9" x14ac:dyDescent="0.55000000000000004">
      <c r="A4" s="113" t="s">
        <v>176</v>
      </c>
      <c r="B4" s="114"/>
      <c r="C4" s="114"/>
      <c r="D4" s="114"/>
      <c r="E4" s="114"/>
      <c r="F4" s="114"/>
      <c r="G4" s="114"/>
      <c r="H4" s="114"/>
      <c r="I4" s="115"/>
    </row>
    <row r="5" spans="1:9" x14ac:dyDescent="0.55000000000000004">
      <c r="A5" s="62" t="s">
        <v>177</v>
      </c>
      <c r="B5" s="64" t="s">
        <v>178</v>
      </c>
      <c r="C5" s="65" t="s">
        <v>52</v>
      </c>
      <c r="D5" s="65">
        <v>1</v>
      </c>
      <c r="E5" s="65"/>
      <c r="F5" s="65"/>
      <c r="G5" s="65"/>
      <c r="H5" s="65">
        <f>D5</f>
        <v>1</v>
      </c>
      <c r="I5" s="62"/>
    </row>
    <row r="6" spans="1:9" x14ac:dyDescent="0.55000000000000004">
      <c r="A6" s="62" t="s">
        <v>179</v>
      </c>
      <c r="B6" s="64" t="s">
        <v>180</v>
      </c>
      <c r="C6" s="65" t="s">
        <v>52</v>
      </c>
      <c r="D6" s="65">
        <v>1</v>
      </c>
      <c r="E6" s="65"/>
      <c r="F6" s="65"/>
      <c r="G6" s="65"/>
      <c r="H6" s="65">
        <f>D6</f>
        <v>1</v>
      </c>
      <c r="I6" s="62"/>
    </row>
    <row r="7" spans="1:9" x14ac:dyDescent="0.55000000000000004">
      <c r="A7" s="113" t="s">
        <v>63</v>
      </c>
      <c r="B7" s="114"/>
      <c r="C7" s="114"/>
      <c r="D7" s="114"/>
      <c r="E7" s="114"/>
      <c r="F7" s="114"/>
      <c r="G7" s="114"/>
      <c r="H7" s="114"/>
      <c r="I7" s="115"/>
    </row>
    <row r="8" spans="1:9" x14ac:dyDescent="0.55000000000000004">
      <c r="A8" s="62" t="s">
        <v>181</v>
      </c>
      <c r="B8" s="66" t="s">
        <v>182</v>
      </c>
      <c r="C8" s="65" t="s">
        <v>2</v>
      </c>
      <c r="D8" s="65">
        <v>1</v>
      </c>
      <c r="E8" s="65">
        <v>100</v>
      </c>
      <c r="F8" s="65"/>
      <c r="G8" s="65"/>
      <c r="H8" s="65">
        <f>E8</f>
        <v>100</v>
      </c>
      <c r="I8" s="62"/>
    </row>
    <row r="9" spans="1:9" x14ac:dyDescent="0.55000000000000004">
      <c r="A9" s="62" t="s">
        <v>183</v>
      </c>
      <c r="B9" s="66" t="s">
        <v>184</v>
      </c>
      <c r="C9" s="65" t="s">
        <v>2</v>
      </c>
      <c r="D9" s="65">
        <v>1</v>
      </c>
      <c r="E9" s="65">
        <v>60</v>
      </c>
      <c r="F9" s="65"/>
      <c r="G9" s="65"/>
      <c r="H9" s="65">
        <f t="shared" ref="H9:H10" si="0">E9</f>
        <v>60</v>
      </c>
      <c r="I9" s="62"/>
    </row>
    <row r="10" spans="1:9" x14ac:dyDescent="0.55000000000000004">
      <c r="A10" s="62" t="s">
        <v>185</v>
      </c>
      <c r="B10" s="66" t="s">
        <v>186</v>
      </c>
      <c r="C10" s="65" t="s">
        <v>2</v>
      </c>
      <c r="D10" s="65">
        <v>1</v>
      </c>
      <c r="E10" s="65">
        <v>40</v>
      </c>
      <c r="F10" s="65"/>
      <c r="G10" s="65"/>
      <c r="H10" s="65">
        <f t="shared" si="0"/>
        <v>40</v>
      </c>
      <c r="I10" s="62"/>
    </row>
    <row r="11" spans="1:9" x14ac:dyDescent="0.55000000000000004">
      <c r="A11" s="62" t="s">
        <v>187</v>
      </c>
      <c r="B11" s="66" t="s">
        <v>188</v>
      </c>
      <c r="C11" s="65" t="s">
        <v>189</v>
      </c>
      <c r="D11" s="65">
        <v>1</v>
      </c>
      <c r="E11" s="65">
        <v>40</v>
      </c>
      <c r="F11" s="65">
        <v>0.21299999999999999</v>
      </c>
      <c r="G11" s="65">
        <v>0.30499999999999999</v>
      </c>
      <c r="H11" s="65">
        <f>D11*E11*F11*G11</f>
        <v>2.5985999999999998</v>
      </c>
      <c r="I11" s="62"/>
    </row>
    <row r="12" spans="1:9" x14ac:dyDescent="0.55000000000000004">
      <c r="A12" s="62" t="s">
        <v>190</v>
      </c>
      <c r="B12" s="66" t="s">
        <v>191</v>
      </c>
      <c r="C12" s="65" t="s">
        <v>189</v>
      </c>
      <c r="D12" s="65">
        <v>1</v>
      </c>
      <c r="E12" s="65">
        <v>60</v>
      </c>
      <c r="F12" s="65">
        <v>0.21299999999999999</v>
      </c>
      <c r="G12" s="65">
        <v>0.30499999999999999</v>
      </c>
      <c r="H12" s="65">
        <f>D12*E12*F12*G12</f>
        <v>3.8978999999999999</v>
      </c>
      <c r="I12" s="62"/>
    </row>
    <row r="13" spans="1:9" x14ac:dyDescent="0.55000000000000004">
      <c r="A13" s="62" t="s">
        <v>192</v>
      </c>
      <c r="B13" s="66" t="s">
        <v>193</v>
      </c>
      <c r="C13" s="65" t="s">
        <v>52</v>
      </c>
      <c r="D13" s="65">
        <v>1</v>
      </c>
      <c r="E13" s="65"/>
      <c r="F13" s="65"/>
      <c r="G13" s="65"/>
      <c r="H13" s="65">
        <f>D13</f>
        <v>1</v>
      </c>
      <c r="I13" s="62"/>
    </row>
    <row r="14" spans="1:9" x14ac:dyDescent="0.55000000000000004">
      <c r="A14" s="62" t="s">
        <v>194</v>
      </c>
      <c r="B14" s="66" t="s">
        <v>195</v>
      </c>
      <c r="C14" s="65" t="s">
        <v>53</v>
      </c>
      <c r="D14" s="65">
        <v>8</v>
      </c>
      <c r="E14" s="65"/>
      <c r="F14" s="65"/>
      <c r="G14" s="65"/>
      <c r="H14" s="65">
        <f t="shared" ref="H14:H15" si="1">D14</f>
        <v>8</v>
      </c>
      <c r="I14" s="62"/>
    </row>
    <row r="15" spans="1:9" x14ac:dyDescent="0.55000000000000004">
      <c r="A15" s="62" t="s">
        <v>196</v>
      </c>
      <c r="B15" s="66" t="s">
        <v>197</v>
      </c>
      <c r="C15" s="65" t="s">
        <v>52</v>
      </c>
      <c r="D15" s="65">
        <v>1</v>
      </c>
      <c r="E15" s="65"/>
      <c r="F15" s="65"/>
      <c r="G15" s="65"/>
      <c r="H15" s="65">
        <f t="shared" si="1"/>
        <v>1</v>
      </c>
      <c r="I15" s="62"/>
    </row>
    <row r="16" spans="1:9" x14ac:dyDescent="0.55000000000000004">
      <c r="A16" s="113" t="s">
        <v>62</v>
      </c>
      <c r="B16" s="114"/>
      <c r="C16" s="114"/>
      <c r="D16" s="114"/>
      <c r="E16" s="114"/>
      <c r="F16" s="114"/>
      <c r="G16" s="114"/>
      <c r="H16" s="114"/>
      <c r="I16" s="115"/>
    </row>
    <row r="17" spans="1:9" x14ac:dyDescent="0.55000000000000004">
      <c r="A17" s="62" t="s">
        <v>198</v>
      </c>
      <c r="B17" s="66" t="s">
        <v>199</v>
      </c>
      <c r="C17" s="65" t="s">
        <v>0</v>
      </c>
      <c r="D17" s="65">
        <v>1</v>
      </c>
      <c r="E17" s="65"/>
      <c r="F17" s="65"/>
      <c r="G17" s="65"/>
      <c r="H17" s="65">
        <f>D17</f>
        <v>1</v>
      </c>
      <c r="I17" s="62"/>
    </row>
    <row r="18" spans="1:9" x14ac:dyDescent="0.55000000000000004">
      <c r="A18" s="62" t="s">
        <v>200</v>
      </c>
      <c r="B18" s="66" t="s">
        <v>201</v>
      </c>
      <c r="C18" s="65" t="s">
        <v>0</v>
      </c>
      <c r="D18" s="65">
        <v>14</v>
      </c>
      <c r="E18" s="65"/>
      <c r="F18" s="65"/>
      <c r="G18" s="65"/>
      <c r="H18" s="65">
        <f>D18</f>
        <v>14</v>
      </c>
      <c r="I18" s="62"/>
    </row>
    <row r="19" spans="1:9" x14ac:dyDescent="0.55000000000000004">
      <c r="A19" s="62" t="s">
        <v>202</v>
      </c>
      <c r="B19" s="66" t="s">
        <v>203</v>
      </c>
      <c r="C19" s="65" t="s">
        <v>17</v>
      </c>
      <c r="D19" s="65">
        <v>1</v>
      </c>
      <c r="E19" s="65"/>
      <c r="F19" s="65"/>
      <c r="G19" s="65"/>
      <c r="H19" s="65">
        <f t="shared" ref="H19:H22" si="2">D19</f>
        <v>1</v>
      </c>
      <c r="I19" s="62"/>
    </row>
    <row r="20" spans="1:9" x14ac:dyDescent="0.55000000000000004">
      <c r="A20" s="62" t="s">
        <v>204</v>
      </c>
      <c r="B20" s="66" t="s">
        <v>205</v>
      </c>
      <c r="C20" s="65" t="s">
        <v>0</v>
      </c>
      <c r="D20" s="65">
        <v>1</v>
      </c>
      <c r="E20" s="65"/>
      <c r="F20" s="65"/>
      <c r="G20" s="65"/>
      <c r="H20" s="65">
        <f t="shared" si="2"/>
        <v>1</v>
      </c>
      <c r="I20" s="62"/>
    </row>
    <row r="21" spans="1:9" x14ac:dyDescent="0.55000000000000004">
      <c r="A21" s="62" t="s">
        <v>206</v>
      </c>
      <c r="B21" s="66" t="s">
        <v>207</v>
      </c>
      <c r="C21" s="65" t="s">
        <v>17</v>
      </c>
      <c r="D21" s="65">
        <v>1</v>
      </c>
      <c r="E21" s="65"/>
      <c r="F21" s="65"/>
      <c r="G21" s="65"/>
      <c r="H21" s="65">
        <f t="shared" si="2"/>
        <v>1</v>
      </c>
      <c r="I21" s="62"/>
    </row>
    <row r="22" spans="1:9" x14ac:dyDescent="0.55000000000000004">
      <c r="A22" s="62" t="s">
        <v>208</v>
      </c>
      <c r="B22" s="66" t="s">
        <v>209</v>
      </c>
      <c r="C22" s="65" t="s">
        <v>17</v>
      </c>
      <c r="D22" s="65">
        <v>1</v>
      </c>
      <c r="E22" s="65"/>
      <c r="F22" s="65"/>
      <c r="G22" s="65"/>
      <c r="H22" s="65">
        <f t="shared" si="2"/>
        <v>1</v>
      </c>
      <c r="I22" s="62"/>
    </row>
    <row r="23" spans="1:9" ht="28.8" x14ac:dyDescent="0.55000000000000004">
      <c r="A23" s="62" t="s">
        <v>210</v>
      </c>
      <c r="B23" s="66" t="s">
        <v>211</v>
      </c>
      <c r="C23" s="65" t="s">
        <v>2</v>
      </c>
      <c r="D23" s="65">
        <v>1</v>
      </c>
      <c r="E23" s="65">
        <v>120</v>
      </c>
      <c r="F23" s="65"/>
      <c r="G23" s="65"/>
      <c r="H23" s="65">
        <f>D23*E23</f>
        <v>120</v>
      </c>
      <c r="I23" s="62"/>
    </row>
    <row r="24" spans="1:9" x14ac:dyDescent="0.55000000000000004">
      <c r="A24" s="62" t="s">
        <v>212</v>
      </c>
      <c r="B24" s="66" t="s">
        <v>213</v>
      </c>
      <c r="C24" s="65" t="s">
        <v>2</v>
      </c>
      <c r="D24" s="65">
        <v>1</v>
      </c>
      <c r="E24" s="65">
        <v>100</v>
      </c>
      <c r="F24" s="65"/>
      <c r="G24" s="65"/>
      <c r="H24" s="65">
        <f t="shared" ref="H24:H27" si="3">D24*E24</f>
        <v>100</v>
      </c>
      <c r="I24" s="62"/>
    </row>
    <row r="25" spans="1:9" ht="28.8" x14ac:dyDescent="0.55000000000000004">
      <c r="A25" s="62" t="s">
        <v>214</v>
      </c>
      <c r="B25" s="66" t="s">
        <v>215</v>
      </c>
      <c r="C25" s="65" t="s">
        <v>2</v>
      </c>
      <c r="D25" s="65">
        <v>1</v>
      </c>
      <c r="E25" s="65">
        <v>50</v>
      </c>
      <c r="F25" s="65"/>
      <c r="G25" s="65"/>
      <c r="H25" s="65">
        <f t="shared" si="3"/>
        <v>50</v>
      </c>
      <c r="I25" s="62"/>
    </row>
    <row r="26" spans="1:9" ht="28.8" x14ac:dyDescent="0.55000000000000004">
      <c r="A26" s="62" t="s">
        <v>216</v>
      </c>
      <c r="B26" s="66" t="s">
        <v>217</v>
      </c>
      <c r="C26" s="65" t="s">
        <v>2</v>
      </c>
      <c r="D26" s="65">
        <v>1</v>
      </c>
      <c r="E26" s="65">
        <v>100</v>
      </c>
      <c r="F26" s="65"/>
      <c r="G26" s="65"/>
      <c r="H26" s="65">
        <f t="shared" si="3"/>
        <v>100</v>
      </c>
      <c r="I26" s="62"/>
    </row>
    <row r="27" spans="1:9" ht="28.8" x14ac:dyDescent="0.55000000000000004">
      <c r="A27" s="62" t="s">
        <v>218</v>
      </c>
      <c r="B27" s="66" t="s">
        <v>219</v>
      </c>
      <c r="C27" s="65" t="s">
        <v>2</v>
      </c>
      <c r="D27" s="65">
        <v>1</v>
      </c>
      <c r="E27" s="65">
        <v>100</v>
      </c>
      <c r="F27" s="65"/>
      <c r="G27" s="65"/>
      <c r="H27" s="65">
        <f t="shared" si="3"/>
        <v>100</v>
      </c>
      <c r="I27" s="62"/>
    </row>
    <row r="28" spans="1:9" x14ac:dyDescent="0.55000000000000004">
      <c r="A28" s="62" t="s">
        <v>220</v>
      </c>
      <c r="B28" s="66" t="s">
        <v>221</v>
      </c>
      <c r="C28" s="65" t="s">
        <v>66</v>
      </c>
      <c r="D28" s="65">
        <v>2</v>
      </c>
      <c r="E28" s="65"/>
      <c r="F28" s="65"/>
      <c r="G28" s="65"/>
      <c r="H28" s="65">
        <f>D28</f>
        <v>2</v>
      </c>
      <c r="I28" s="62"/>
    </row>
    <row r="29" spans="1:9" x14ac:dyDescent="0.55000000000000004">
      <c r="A29" s="62" t="s">
        <v>222</v>
      </c>
      <c r="B29" s="66" t="s">
        <v>223</v>
      </c>
      <c r="C29" s="65" t="s">
        <v>17</v>
      </c>
      <c r="D29" s="65">
        <v>1</v>
      </c>
      <c r="E29" s="65"/>
      <c r="F29" s="65"/>
      <c r="G29" s="65"/>
      <c r="H29" s="65">
        <f t="shared" ref="H29:H32" si="4">D29</f>
        <v>1</v>
      </c>
      <c r="I29" s="62"/>
    </row>
    <row r="30" spans="1:9" ht="28.8" x14ac:dyDescent="0.55000000000000004">
      <c r="A30" s="62" t="s">
        <v>224</v>
      </c>
      <c r="B30" s="66" t="s">
        <v>225</v>
      </c>
      <c r="C30" s="65" t="s">
        <v>17</v>
      </c>
      <c r="D30" s="65">
        <v>1</v>
      </c>
      <c r="E30" s="65"/>
      <c r="F30" s="65"/>
      <c r="G30" s="65"/>
      <c r="H30" s="65">
        <f t="shared" si="4"/>
        <v>1</v>
      </c>
      <c r="I30" s="62"/>
    </row>
    <row r="31" spans="1:9" x14ac:dyDescent="0.55000000000000004">
      <c r="A31" s="62" t="s">
        <v>226</v>
      </c>
      <c r="B31" s="66" t="s">
        <v>227</v>
      </c>
      <c r="C31" s="65" t="s">
        <v>67</v>
      </c>
      <c r="D31" s="65">
        <v>1</v>
      </c>
      <c r="E31" s="65"/>
      <c r="F31" s="65"/>
      <c r="G31" s="65"/>
      <c r="H31" s="65">
        <f t="shared" si="4"/>
        <v>1</v>
      </c>
      <c r="I31" s="62"/>
    </row>
    <row r="32" spans="1:9" x14ac:dyDescent="0.55000000000000004">
      <c r="A32" s="62" t="s">
        <v>228</v>
      </c>
      <c r="B32" s="66" t="s">
        <v>229</v>
      </c>
      <c r="C32" s="65" t="s">
        <v>17</v>
      </c>
      <c r="D32" s="65">
        <v>1</v>
      </c>
      <c r="E32" s="65"/>
      <c r="F32" s="65"/>
      <c r="G32" s="65"/>
      <c r="H32" s="65">
        <f t="shared" si="4"/>
        <v>1</v>
      </c>
      <c r="I32" s="62"/>
    </row>
    <row r="33" spans="1:9" x14ac:dyDescent="0.55000000000000004">
      <c r="A33" s="62" t="s">
        <v>230</v>
      </c>
      <c r="B33" s="66" t="s">
        <v>231</v>
      </c>
      <c r="C33" s="65" t="s">
        <v>2</v>
      </c>
      <c r="D33" s="65">
        <v>1</v>
      </c>
      <c r="E33" s="65">
        <v>200</v>
      </c>
      <c r="F33" s="65"/>
      <c r="G33" s="65"/>
      <c r="H33" s="65">
        <f>D33*E33</f>
        <v>200</v>
      </c>
      <c r="I33" s="62"/>
    </row>
    <row r="34" spans="1:9" x14ac:dyDescent="0.55000000000000004">
      <c r="A34" s="62" t="s">
        <v>232</v>
      </c>
      <c r="B34" s="66" t="s">
        <v>233</v>
      </c>
      <c r="C34" s="65" t="s">
        <v>2</v>
      </c>
      <c r="D34" s="65">
        <v>1</v>
      </c>
      <c r="E34" s="65">
        <v>120</v>
      </c>
      <c r="F34" s="65"/>
      <c r="G34" s="65"/>
      <c r="H34" s="65">
        <f>D34*E34</f>
        <v>120</v>
      </c>
      <c r="I34" s="62"/>
    </row>
    <row r="35" spans="1:9" ht="28.8" x14ac:dyDescent="0.55000000000000004">
      <c r="A35" s="62" t="s">
        <v>234</v>
      </c>
      <c r="B35" s="66" t="s">
        <v>235</v>
      </c>
      <c r="C35" s="65" t="s">
        <v>0</v>
      </c>
      <c r="D35" s="65">
        <v>1</v>
      </c>
      <c r="E35" s="65"/>
      <c r="F35" s="65"/>
      <c r="G35" s="65"/>
      <c r="H35" s="65">
        <f>D35</f>
        <v>1</v>
      </c>
      <c r="I35" s="62"/>
    </row>
    <row r="36" spans="1:9" x14ac:dyDescent="0.55000000000000004">
      <c r="A36" s="62" t="s">
        <v>236</v>
      </c>
      <c r="B36" s="66" t="s">
        <v>237</v>
      </c>
      <c r="C36" s="65" t="s">
        <v>0</v>
      </c>
      <c r="D36" s="65">
        <v>1</v>
      </c>
      <c r="E36" s="65"/>
      <c r="F36" s="65"/>
      <c r="G36" s="65"/>
      <c r="H36" s="65">
        <f t="shared" ref="H36:H42" si="5">D36</f>
        <v>1</v>
      </c>
      <c r="I36" s="62"/>
    </row>
    <row r="37" spans="1:9" x14ac:dyDescent="0.55000000000000004">
      <c r="A37" s="62" t="s">
        <v>238</v>
      </c>
      <c r="B37" s="66" t="s">
        <v>239</v>
      </c>
      <c r="C37" s="65" t="s">
        <v>0</v>
      </c>
      <c r="D37" s="65">
        <v>1</v>
      </c>
      <c r="E37" s="65"/>
      <c r="F37" s="65"/>
      <c r="G37" s="65"/>
      <c r="H37" s="65">
        <f t="shared" si="5"/>
        <v>1</v>
      </c>
      <c r="I37" s="62"/>
    </row>
    <row r="38" spans="1:9" ht="28.8" x14ac:dyDescent="0.55000000000000004">
      <c r="A38" s="62" t="s">
        <v>240</v>
      </c>
      <c r="B38" s="66" t="s">
        <v>241</v>
      </c>
      <c r="C38" s="65" t="s">
        <v>0</v>
      </c>
      <c r="D38" s="65">
        <v>4</v>
      </c>
      <c r="E38" s="65"/>
      <c r="F38" s="65"/>
      <c r="G38" s="65"/>
      <c r="H38" s="65">
        <f t="shared" si="5"/>
        <v>4</v>
      </c>
      <c r="I38" s="62"/>
    </row>
    <row r="39" spans="1:9" x14ac:dyDescent="0.55000000000000004">
      <c r="A39" s="62" t="s">
        <v>242</v>
      </c>
      <c r="B39" s="66" t="s">
        <v>243</v>
      </c>
      <c r="C39" s="65" t="s">
        <v>0</v>
      </c>
      <c r="D39" s="65">
        <v>4</v>
      </c>
      <c r="E39" s="65"/>
      <c r="F39" s="65"/>
      <c r="G39" s="65"/>
      <c r="H39" s="65">
        <f t="shared" si="5"/>
        <v>4</v>
      </c>
      <c r="I39" s="62"/>
    </row>
    <row r="40" spans="1:9" x14ac:dyDescent="0.55000000000000004">
      <c r="A40" s="62" t="s">
        <v>244</v>
      </c>
      <c r="B40" s="66" t="s">
        <v>245</v>
      </c>
      <c r="C40" s="65" t="s">
        <v>0</v>
      </c>
      <c r="D40" s="65">
        <v>1</v>
      </c>
      <c r="E40" s="65"/>
      <c r="F40" s="65"/>
      <c r="G40" s="65"/>
      <c r="H40" s="65">
        <f t="shared" si="5"/>
        <v>1</v>
      </c>
      <c r="I40" s="62"/>
    </row>
    <row r="41" spans="1:9" x14ac:dyDescent="0.55000000000000004">
      <c r="A41" s="62" t="s">
        <v>246</v>
      </c>
      <c r="B41" s="66" t="s">
        <v>247</v>
      </c>
      <c r="C41" s="65" t="s">
        <v>0</v>
      </c>
      <c r="D41" s="65">
        <v>1</v>
      </c>
      <c r="E41" s="65"/>
      <c r="F41" s="65"/>
      <c r="G41" s="65"/>
      <c r="H41" s="65">
        <f t="shared" si="5"/>
        <v>1</v>
      </c>
      <c r="I41" s="62"/>
    </row>
    <row r="42" spans="1:9" ht="28.8" x14ac:dyDescent="0.55000000000000004">
      <c r="A42" s="62" t="s">
        <v>248</v>
      </c>
      <c r="B42" s="66" t="s">
        <v>249</v>
      </c>
      <c r="C42" s="65" t="s">
        <v>0</v>
      </c>
      <c r="D42" s="65">
        <v>1</v>
      </c>
      <c r="E42" s="65"/>
      <c r="F42" s="65"/>
      <c r="G42" s="65"/>
      <c r="H42" s="65">
        <f t="shared" si="5"/>
        <v>1</v>
      </c>
      <c r="I42" s="62"/>
    </row>
    <row r="43" spans="1:9" x14ac:dyDescent="0.55000000000000004">
      <c r="A43" s="113" t="s">
        <v>250</v>
      </c>
      <c r="B43" s="114"/>
      <c r="C43" s="114"/>
      <c r="D43" s="114"/>
      <c r="E43" s="114"/>
      <c r="F43" s="114"/>
      <c r="G43" s="114"/>
      <c r="H43" s="114"/>
      <c r="I43" s="115"/>
    </row>
    <row r="44" spans="1:9" x14ac:dyDescent="0.55000000000000004">
      <c r="A44" s="62" t="s">
        <v>251</v>
      </c>
      <c r="B44" s="67" t="s">
        <v>252</v>
      </c>
      <c r="C44" s="68" t="s">
        <v>253</v>
      </c>
      <c r="D44" s="69">
        <v>1</v>
      </c>
      <c r="E44" s="69">
        <v>1.3</v>
      </c>
      <c r="F44" s="69">
        <v>1.3</v>
      </c>
      <c r="G44" s="69">
        <v>0.2</v>
      </c>
      <c r="H44" s="69">
        <f t="shared" ref="H44:H49" si="6">D44*E44*F44*G44</f>
        <v>0.33800000000000008</v>
      </c>
      <c r="I44" s="70"/>
    </row>
    <row r="45" spans="1:9" x14ac:dyDescent="0.55000000000000004">
      <c r="A45" s="62" t="s">
        <v>254</v>
      </c>
      <c r="B45" s="67" t="s">
        <v>255</v>
      </c>
      <c r="C45" s="68" t="s">
        <v>253</v>
      </c>
      <c r="D45" s="69">
        <v>1</v>
      </c>
      <c r="E45" s="69">
        <v>1.3</v>
      </c>
      <c r="F45" s="69">
        <v>1.3</v>
      </c>
      <c r="G45" s="69">
        <v>0.1</v>
      </c>
      <c r="H45" s="69">
        <f t="shared" si="6"/>
        <v>0.16900000000000004</v>
      </c>
      <c r="I45" s="70"/>
    </row>
    <row r="46" spans="1:9" x14ac:dyDescent="0.55000000000000004">
      <c r="A46" s="62" t="s">
        <v>256</v>
      </c>
      <c r="B46" s="67" t="s">
        <v>257</v>
      </c>
      <c r="C46" s="68" t="s">
        <v>253</v>
      </c>
      <c r="D46" s="69">
        <v>1</v>
      </c>
      <c r="E46" s="69">
        <v>1.3</v>
      </c>
      <c r="F46" s="69">
        <v>1.3</v>
      </c>
      <c r="G46" s="69">
        <v>0.1</v>
      </c>
      <c r="H46" s="69">
        <f t="shared" si="6"/>
        <v>0.16900000000000004</v>
      </c>
      <c r="I46" s="70"/>
    </row>
    <row r="47" spans="1:9" x14ac:dyDescent="0.55000000000000004">
      <c r="A47" s="62" t="s">
        <v>258</v>
      </c>
      <c r="B47" s="67" t="s">
        <v>259</v>
      </c>
      <c r="C47" s="68" t="s">
        <v>253</v>
      </c>
      <c r="D47" s="69">
        <v>1</v>
      </c>
      <c r="E47" s="69">
        <v>3</v>
      </c>
      <c r="F47" s="69">
        <v>0.15</v>
      </c>
      <c r="G47" s="69">
        <v>0.6</v>
      </c>
      <c r="H47" s="69">
        <f t="shared" si="6"/>
        <v>0.26999999999999996</v>
      </c>
      <c r="I47" s="70"/>
    </row>
    <row r="48" spans="1:9" x14ac:dyDescent="0.55000000000000004">
      <c r="A48" s="62" t="s">
        <v>260</v>
      </c>
      <c r="B48" s="67" t="s">
        <v>261</v>
      </c>
      <c r="C48" s="68" t="s">
        <v>262</v>
      </c>
      <c r="D48" s="69">
        <v>1</v>
      </c>
      <c r="E48" s="69">
        <v>2.4</v>
      </c>
      <c r="F48" s="69">
        <v>0.4</v>
      </c>
      <c r="G48" s="69">
        <v>1</v>
      </c>
      <c r="H48" s="69">
        <f t="shared" si="6"/>
        <v>0.96</v>
      </c>
      <c r="I48" s="70"/>
    </row>
    <row r="49" spans="1:9" x14ac:dyDescent="0.55000000000000004">
      <c r="A49" s="62" t="s">
        <v>263</v>
      </c>
      <c r="B49" s="67" t="s">
        <v>264</v>
      </c>
      <c r="C49" s="68" t="s">
        <v>262</v>
      </c>
      <c r="D49" s="69">
        <v>1</v>
      </c>
      <c r="E49" s="69">
        <v>5.2</v>
      </c>
      <c r="F49" s="69">
        <v>0.6</v>
      </c>
      <c r="G49" s="69">
        <v>1</v>
      </c>
      <c r="H49" s="69">
        <f t="shared" si="6"/>
        <v>3.12</v>
      </c>
      <c r="I49" s="70"/>
    </row>
    <row r="50" spans="1:9" x14ac:dyDescent="0.55000000000000004">
      <c r="A50" s="62" t="s">
        <v>265</v>
      </c>
      <c r="B50" s="67" t="s">
        <v>266</v>
      </c>
      <c r="C50" s="68" t="s">
        <v>262</v>
      </c>
      <c r="D50" s="69">
        <v>1</v>
      </c>
      <c r="E50" s="69"/>
      <c r="F50" s="69"/>
      <c r="G50" s="69"/>
      <c r="H50" s="69">
        <f>H48+H49</f>
        <v>4.08</v>
      </c>
      <c r="I50" s="70"/>
    </row>
    <row r="51" spans="1:9" x14ac:dyDescent="0.55000000000000004">
      <c r="A51" s="62" t="s">
        <v>267</v>
      </c>
      <c r="B51" s="67" t="s">
        <v>421</v>
      </c>
      <c r="C51" s="68" t="s">
        <v>0</v>
      </c>
      <c r="D51" s="69">
        <v>1</v>
      </c>
      <c r="E51" s="69">
        <v>1</v>
      </c>
      <c r="F51" s="69">
        <v>1</v>
      </c>
      <c r="G51" s="69">
        <v>1</v>
      </c>
      <c r="H51" s="69">
        <f>D51*E51*F51*G51</f>
        <v>1</v>
      </c>
      <c r="I51" s="70"/>
    </row>
    <row r="52" spans="1:9" x14ac:dyDescent="0.55000000000000004">
      <c r="A52" s="113" t="s">
        <v>268</v>
      </c>
      <c r="B52" s="114"/>
      <c r="C52" s="114"/>
      <c r="D52" s="114"/>
      <c r="E52" s="114"/>
      <c r="F52" s="114"/>
      <c r="G52" s="114"/>
      <c r="H52" s="114"/>
      <c r="I52" s="115"/>
    </row>
    <row r="53" spans="1:9" x14ac:dyDescent="0.55000000000000004">
      <c r="A53" s="71" t="s">
        <v>269</v>
      </c>
      <c r="B53" s="67" t="s">
        <v>270</v>
      </c>
      <c r="C53" s="68" t="s">
        <v>253</v>
      </c>
      <c r="D53" s="69">
        <v>1</v>
      </c>
      <c r="E53" s="69">
        <v>4</v>
      </c>
      <c r="F53" s="69">
        <v>4</v>
      </c>
      <c r="G53" s="69">
        <v>0.95</v>
      </c>
      <c r="H53" s="69">
        <f t="shared" ref="H53:H64" si="7">D53*E53*F53*G53</f>
        <v>15.2</v>
      </c>
      <c r="I53" s="62"/>
    </row>
    <row r="54" spans="1:9" x14ac:dyDescent="0.55000000000000004">
      <c r="A54" s="71" t="s">
        <v>271</v>
      </c>
      <c r="B54" s="67" t="s">
        <v>272</v>
      </c>
      <c r="C54" s="68" t="s">
        <v>253</v>
      </c>
      <c r="D54" s="69">
        <v>1</v>
      </c>
      <c r="E54" s="69">
        <v>13.6</v>
      </c>
      <c r="F54" s="69">
        <v>0.6</v>
      </c>
      <c r="G54" s="69">
        <v>0.4</v>
      </c>
      <c r="H54" s="69">
        <f t="shared" si="7"/>
        <v>3.2640000000000002</v>
      </c>
      <c r="I54" s="62"/>
    </row>
    <row r="55" spans="1:9" x14ac:dyDescent="0.55000000000000004">
      <c r="A55" s="71" t="s">
        <v>273</v>
      </c>
      <c r="B55" s="67" t="s">
        <v>274</v>
      </c>
      <c r="C55" s="68" t="s">
        <v>253</v>
      </c>
      <c r="D55" s="69">
        <v>1</v>
      </c>
      <c r="E55" s="69">
        <v>4</v>
      </c>
      <c r="F55" s="69">
        <v>4</v>
      </c>
      <c r="G55" s="69">
        <v>0.05</v>
      </c>
      <c r="H55" s="69">
        <f t="shared" si="7"/>
        <v>0.8</v>
      </c>
      <c r="I55" s="62"/>
    </row>
    <row r="56" spans="1:9" x14ac:dyDescent="0.55000000000000004">
      <c r="A56" s="72" t="s">
        <v>275</v>
      </c>
      <c r="B56" s="67" t="s">
        <v>276</v>
      </c>
      <c r="C56" s="68" t="s">
        <v>253</v>
      </c>
      <c r="D56" s="69">
        <v>1</v>
      </c>
      <c r="E56" s="69">
        <v>4</v>
      </c>
      <c r="F56" s="69">
        <v>4</v>
      </c>
      <c r="G56" s="69">
        <v>0.4</v>
      </c>
      <c r="H56" s="69">
        <f t="shared" si="7"/>
        <v>6.4</v>
      </c>
      <c r="I56" s="62"/>
    </row>
    <row r="57" spans="1:9" x14ac:dyDescent="0.55000000000000004">
      <c r="A57" s="71" t="s">
        <v>277</v>
      </c>
      <c r="B57" s="67" t="s">
        <v>278</v>
      </c>
      <c r="C57" s="68" t="s">
        <v>253</v>
      </c>
      <c r="D57" s="69">
        <v>1</v>
      </c>
      <c r="E57" s="69">
        <v>2.8</v>
      </c>
      <c r="F57" s="69">
        <v>2.8</v>
      </c>
      <c r="G57" s="69">
        <v>0.4</v>
      </c>
      <c r="H57" s="69">
        <f t="shared" si="7"/>
        <v>3.1359999999999997</v>
      </c>
      <c r="I57" s="62"/>
    </row>
    <row r="58" spans="1:9" x14ac:dyDescent="0.55000000000000004">
      <c r="A58" s="71" t="s">
        <v>279</v>
      </c>
      <c r="B58" s="67" t="s">
        <v>280</v>
      </c>
      <c r="C58" s="68" t="s">
        <v>253</v>
      </c>
      <c r="D58" s="69">
        <v>4</v>
      </c>
      <c r="E58" s="69">
        <v>0.4</v>
      </c>
      <c r="F58" s="69">
        <v>0.25</v>
      </c>
      <c r="G58" s="69">
        <v>7.2</v>
      </c>
      <c r="H58" s="69">
        <f t="shared" si="7"/>
        <v>2.8800000000000003</v>
      </c>
      <c r="I58" s="62"/>
    </row>
    <row r="59" spans="1:9" x14ac:dyDescent="0.55000000000000004">
      <c r="A59" s="71" t="s">
        <v>281</v>
      </c>
      <c r="B59" s="67" t="s">
        <v>282</v>
      </c>
      <c r="C59" s="68" t="s">
        <v>253</v>
      </c>
      <c r="D59" s="69">
        <v>12</v>
      </c>
      <c r="E59" s="69">
        <v>0.3</v>
      </c>
      <c r="F59" s="69">
        <v>0.25</v>
      </c>
      <c r="G59" s="69">
        <v>2</v>
      </c>
      <c r="H59" s="69">
        <f t="shared" si="7"/>
        <v>1.7999999999999998</v>
      </c>
      <c r="I59" s="62"/>
    </row>
    <row r="60" spans="1:9" x14ac:dyDescent="0.55000000000000004">
      <c r="A60" s="71" t="s">
        <v>283</v>
      </c>
      <c r="B60" s="67" t="s">
        <v>284</v>
      </c>
      <c r="C60" s="68" t="s">
        <v>253</v>
      </c>
      <c r="D60" s="69">
        <v>1</v>
      </c>
      <c r="E60" s="69">
        <v>10.4</v>
      </c>
      <c r="F60" s="69">
        <v>0.2</v>
      </c>
      <c r="G60" s="69">
        <v>2.1</v>
      </c>
      <c r="H60" s="69">
        <f t="shared" si="7"/>
        <v>4.3680000000000003</v>
      </c>
      <c r="I60" s="62"/>
    </row>
    <row r="61" spans="1:9" x14ac:dyDescent="0.55000000000000004">
      <c r="A61" s="71" t="s">
        <v>285</v>
      </c>
      <c r="B61" s="67" t="s">
        <v>286</v>
      </c>
      <c r="C61" s="68" t="s">
        <v>253</v>
      </c>
      <c r="D61" s="69">
        <v>1</v>
      </c>
      <c r="E61" s="69">
        <v>4</v>
      </c>
      <c r="F61" s="69">
        <v>4</v>
      </c>
      <c r="G61" s="69">
        <v>0.17</v>
      </c>
      <c r="H61" s="69">
        <f t="shared" si="7"/>
        <v>2.72</v>
      </c>
      <c r="I61" s="62"/>
    </row>
    <row r="62" spans="1:9" x14ac:dyDescent="0.55000000000000004">
      <c r="A62" s="71" t="s">
        <v>287</v>
      </c>
      <c r="B62" s="67" t="s">
        <v>288</v>
      </c>
      <c r="C62" s="68" t="s">
        <v>253</v>
      </c>
      <c r="D62" s="69">
        <v>1</v>
      </c>
      <c r="E62" s="69">
        <v>3.4</v>
      </c>
      <c r="F62" s="69">
        <v>3.4</v>
      </c>
      <c r="G62" s="69">
        <v>0.12</v>
      </c>
      <c r="H62" s="69">
        <f t="shared" si="7"/>
        <v>1.3871999999999998</v>
      </c>
      <c r="I62" s="62"/>
    </row>
    <row r="63" spans="1:9" x14ac:dyDescent="0.55000000000000004">
      <c r="A63" s="72" t="s">
        <v>289</v>
      </c>
      <c r="B63" s="73" t="s">
        <v>290</v>
      </c>
      <c r="C63" s="68" t="s">
        <v>262</v>
      </c>
      <c r="D63" s="69">
        <v>1</v>
      </c>
      <c r="E63" s="74">
        <v>2.4</v>
      </c>
      <c r="F63" s="74">
        <v>1</v>
      </c>
      <c r="G63" s="69">
        <v>2.4</v>
      </c>
      <c r="H63" s="69">
        <f t="shared" si="7"/>
        <v>5.76</v>
      </c>
      <c r="I63" s="62"/>
    </row>
    <row r="64" spans="1:9" x14ac:dyDescent="0.55000000000000004">
      <c r="A64" s="71" t="s">
        <v>291</v>
      </c>
      <c r="B64" s="73" t="s">
        <v>292</v>
      </c>
      <c r="C64" s="68" t="s">
        <v>262</v>
      </c>
      <c r="D64" s="69">
        <v>1</v>
      </c>
      <c r="E64" s="74">
        <v>2.4</v>
      </c>
      <c r="F64" s="74">
        <v>1</v>
      </c>
      <c r="G64" s="69">
        <v>2.4</v>
      </c>
      <c r="H64" s="69">
        <f t="shared" si="7"/>
        <v>5.76</v>
      </c>
      <c r="I64" s="62"/>
    </row>
    <row r="65" spans="1:9" x14ac:dyDescent="0.55000000000000004">
      <c r="A65" s="71" t="s">
        <v>293</v>
      </c>
      <c r="B65" s="67" t="s">
        <v>294</v>
      </c>
      <c r="C65" s="68" t="s">
        <v>262</v>
      </c>
      <c r="D65" s="69">
        <v>4</v>
      </c>
      <c r="E65" s="74">
        <v>2.4</v>
      </c>
      <c r="F65" s="74">
        <v>1</v>
      </c>
      <c r="G65" s="69">
        <v>2.1</v>
      </c>
      <c r="H65" s="69">
        <f>D65*E65*F65*G65</f>
        <v>20.16</v>
      </c>
      <c r="I65" s="62"/>
    </row>
    <row r="66" spans="1:9" x14ac:dyDescent="0.55000000000000004">
      <c r="A66" s="72" t="s">
        <v>295</v>
      </c>
      <c r="B66" s="62" t="s">
        <v>296</v>
      </c>
      <c r="C66" s="68" t="s">
        <v>262</v>
      </c>
      <c r="D66" s="69">
        <v>4</v>
      </c>
      <c r="E66" s="74">
        <v>1.3</v>
      </c>
      <c r="F66" s="74">
        <v>1</v>
      </c>
      <c r="G66" s="74">
        <v>7.2</v>
      </c>
      <c r="H66" s="69">
        <f t="shared" ref="H66:H73" si="8">D66*E66*F66*G66</f>
        <v>37.440000000000005</v>
      </c>
      <c r="I66" s="62"/>
    </row>
    <row r="67" spans="1:9" x14ac:dyDescent="0.55000000000000004">
      <c r="A67" s="71" t="s">
        <v>297</v>
      </c>
      <c r="B67" s="62" t="s">
        <v>298</v>
      </c>
      <c r="C67" s="68" t="s">
        <v>262</v>
      </c>
      <c r="D67" s="69">
        <v>12</v>
      </c>
      <c r="E67" s="74">
        <v>1.1000000000000001</v>
      </c>
      <c r="F67" s="74">
        <v>1</v>
      </c>
      <c r="G67" s="69">
        <v>2</v>
      </c>
      <c r="H67" s="69">
        <f t="shared" si="8"/>
        <v>26.400000000000002</v>
      </c>
      <c r="I67" s="62"/>
    </row>
    <row r="68" spans="1:9" x14ac:dyDescent="0.55000000000000004">
      <c r="A68" s="71" t="s">
        <v>299</v>
      </c>
      <c r="B68" s="67" t="s">
        <v>300</v>
      </c>
      <c r="C68" s="68" t="s">
        <v>262</v>
      </c>
      <c r="D68" s="69">
        <v>4</v>
      </c>
      <c r="E68" s="74">
        <v>2.8</v>
      </c>
      <c r="F68" s="74">
        <v>1</v>
      </c>
      <c r="G68" s="69">
        <v>2.1</v>
      </c>
      <c r="H68" s="69">
        <f t="shared" si="8"/>
        <v>23.52</v>
      </c>
      <c r="I68" s="62"/>
    </row>
    <row r="69" spans="1:9" x14ac:dyDescent="0.55000000000000004">
      <c r="A69" s="72" t="s">
        <v>301</v>
      </c>
      <c r="B69" s="75" t="s">
        <v>302</v>
      </c>
      <c r="C69" s="68" t="s">
        <v>262</v>
      </c>
      <c r="D69" s="69">
        <v>4</v>
      </c>
      <c r="E69" s="74">
        <v>1.3</v>
      </c>
      <c r="F69" s="74">
        <v>1</v>
      </c>
      <c r="G69" s="74">
        <v>7.2</v>
      </c>
      <c r="H69" s="69">
        <f t="shared" si="8"/>
        <v>37.440000000000005</v>
      </c>
      <c r="I69" s="62"/>
    </row>
    <row r="70" spans="1:9" x14ac:dyDescent="0.55000000000000004">
      <c r="A70" s="71" t="s">
        <v>303</v>
      </c>
      <c r="B70" s="76" t="s">
        <v>304</v>
      </c>
      <c r="C70" s="68" t="s">
        <v>262</v>
      </c>
      <c r="D70" s="69">
        <v>12</v>
      </c>
      <c r="E70" s="74">
        <v>1.1000000000000001</v>
      </c>
      <c r="F70" s="74">
        <v>1</v>
      </c>
      <c r="G70" s="69">
        <v>2</v>
      </c>
      <c r="H70" s="69">
        <f t="shared" si="8"/>
        <v>26.400000000000002</v>
      </c>
      <c r="I70" s="62"/>
    </row>
    <row r="71" spans="1:9" ht="24.6" x14ac:dyDescent="0.55000000000000004">
      <c r="A71" s="71" t="s">
        <v>305</v>
      </c>
      <c r="B71" s="75" t="s">
        <v>306</v>
      </c>
      <c r="C71" s="68" t="s">
        <v>262</v>
      </c>
      <c r="D71" s="69">
        <v>4</v>
      </c>
      <c r="E71" s="74">
        <v>2.8</v>
      </c>
      <c r="F71" s="74">
        <v>1</v>
      </c>
      <c r="G71" s="69">
        <v>2.1</v>
      </c>
      <c r="H71" s="69">
        <f t="shared" si="8"/>
        <v>23.52</v>
      </c>
      <c r="I71" s="62"/>
    </row>
    <row r="72" spans="1:9" x14ac:dyDescent="0.55000000000000004">
      <c r="A72" s="71" t="s">
        <v>307</v>
      </c>
      <c r="B72" s="62" t="s">
        <v>308</v>
      </c>
      <c r="C72" s="68" t="s">
        <v>262</v>
      </c>
      <c r="D72" s="69">
        <v>1</v>
      </c>
      <c r="E72" s="74">
        <v>3.4</v>
      </c>
      <c r="F72" s="74">
        <v>3.4</v>
      </c>
      <c r="G72" s="74">
        <v>1</v>
      </c>
      <c r="H72" s="69">
        <f t="shared" si="8"/>
        <v>11.559999999999999</v>
      </c>
      <c r="I72" s="62"/>
    </row>
    <row r="73" spans="1:9" x14ac:dyDescent="0.55000000000000004">
      <c r="A73" s="71" t="s">
        <v>309</v>
      </c>
      <c r="B73" s="62" t="s">
        <v>310</v>
      </c>
      <c r="C73" s="68" t="s">
        <v>2</v>
      </c>
      <c r="D73" s="69">
        <v>1</v>
      </c>
      <c r="E73" s="74">
        <v>4</v>
      </c>
      <c r="F73" s="74">
        <v>4</v>
      </c>
      <c r="G73" s="74">
        <v>1</v>
      </c>
      <c r="H73" s="69">
        <f t="shared" si="8"/>
        <v>16</v>
      </c>
      <c r="I73" s="62"/>
    </row>
    <row r="74" spans="1:9" x14ac:dyDescent="0.55000000000000004">
      <c r="A74" s="71" t="s">
        <v>311</v>
      </c>
      <c r="B74" s="66" t="s">
        <v>312</v>
      </c>
      <c r="C74" s="65" t="s">
        <v>0</v>
      </c>
      <c r="D74" s="65">
        <v>1</v>
      </c>
      <c r="E74" s="65"/>
      <c r="F74" s="65"/>
      <c r="G74" s="65"/>
      <c r="H74" s="65">
        <f>D74</f>
        <v>1</v>
      </c>
      <c r="I74" s="62"/>
    </row>
    <row r="75" spans="1:9" x14ac:dyDescent="0.55000000000000004">
      <c r="A75" s="71" t="s">
        <v>313</v>
      </c>
      <c r="B75" s="66" t="s">
        <v>314</v>
      </c>
      <c r="C75" s="65" t="s">
        <v>0</v>
      </c>
      <c r="D75" s="65">
        <v>1</v>
      </c>
      <c r="E75" s="65"/>
      <c r="F75" s="65"/>
      <c r="G75" s="65"/>
      <c r="H75" s="65">
        <f t="shared" ref="H75:H78" si="9">D75</f>
        <v>1</v>
      </c>
      <c r="I75" s="62"/>
    </row>
    <row r="76" spans="1:9" x14ac:dyDescent="0.55000000000000004">
      <c r="A76" s="71" t="s">
        <v>315</v>
      </c>
      <c r="B76" s="66" t="s">
        <v>316</v>
      </c>
      <c r="C76" s="65" t="s">
        <v>0</v>
      </c>
      <c r="D76" s="65">
        <v>1</v>
      </c>
      <c r="E76" s="65"/>
      <c r="F76" s="65"/>
      <c r="G76" s="65"/>
      <c r="H76" s="65">
        <f t="shared" si="9"/>
        <v>1</v>
      </c>
      <c r="I76" s="62"/>
    </row>
    <row r="77" spans="1:9" x14ac:dyDescent="0.55000000000000004">
      <c r="A77" s="71" t="s">
        <v>317</v>
      </c>
      <c r="B77" s="66" t="s">
        <v>318</v>
      </c>
      <c r="C77" s="65" t="s">
        <v>0</v>
      </c>
      <c r="D77" s="65">
        <v>1</v>
      </c>
      <c r="E77" s="65"/>
      <c r="F77" s="65"/>
      <c r="G77" s="65"/>
      <c r="H77" s="65">
        <f t="shared" si="9"/>
        <v>1</v>
      </c>
      <c r="I77" s="62"/>
    </row>
    <row r="78" spans="1:9" x14ac:dyDescent="0.55000000000000004">
      <c r="A78" s="71" t="s">
        <v>319</v>
      </c>
      <c r="B78" s="66" t="s">
        <v>320</v>
      </c>
      <c r="C78" s="65" t="s">
        <v>0</v>
      </c>
      <c r="D78" s="65">
        <v>4</v>
      </c>
      <c r="E78" s="65"/>
      <c r="F78" s="65"/>
      <c r="G78" s="65"/>
      <c r="H78" s="65">
        <f t="shared" si="9"/>
        <v>4</v>
      </c>
      <c r="I78" s="62"/>
    </row>
    <row r="79" spans="1:9" x14ac:dyDescent="0.55000000000000004">
      <c r="A79" s="71" t="s">
        <v>321</v>
      </c>
      <c r="B79" s="66" t="s">
        <v>322</v>
      </c>
      <c r="C79" s="65" t="s">
        <v>2</v>
      </c>
      <c r="D79" s="65">
        <v>1</v>
      </c>
      <c r="E79" s="65">
        <v>12</v>
      </c>
      <c r="F79" s="65"/>
      <c r="G79" s="65"/>
      <c r="H79" s="65">
        <f>D79*E79</f>
        <v>12</v>
      </c>
      <c r="I79" s="62"/>
    </row>
    <row r="80" spans="1:9" x14ac:dyDescent="0.55000000000000004">
      <c r="A80" s="71" t="s">
        <v>323</v>
      </c>
      <c r="B80" s="66" t="s">
        <v>324</v>
      </c>
      <c r="C80" s="65" t="s">
        <v>2</v>
      </c>
      <c r="D80" s="65">
        <v>1</v>
      </c>
      <c r="E80" s="65">
        <v>14</v>
      </c>
      <c r="F80" s="65"/>
      <c r="G80" s="65"/>
      <c r="H80" s="65">
        <f t="shared" ref="H80:H81" si="10">D80*E80</f>
        <v>14</v>
      </c>
      <c r="I80" s="62"/>
    </row>
    <row r="81" spans="1:9" x14ac:dyDescent="0.55000000000000004">
      <c r="A81" s="71" t="s">
        <v>325</v>
      </c>
      <c r="B81" s="66" t="s">
        <v>326</v>
      </c>
      <c r="C81" s="65" t="s">
        <v>2</v>
      </c>
      <c r="D81" s="65">
        <v>1</v>
      </c>
      <c r="E81" s="65">
        <v>16</v>
      </c>
      <c r="F81" s="65"/>
      <c r="G81" s="65"/>
      <c r="H81" s="65">
        <f t="shared" si="10"/>
        <v>16</v>
      </c>
      <c r="I81" s="62"/>
    </row>
    <row r="82" spans="1:9" x14ac:dyDescent="0.55000000000000004">
      <c r="A82" s="71" t="s">
        <v>327</v>
      </c>
      <c r="B82" s="66" t="s">
        <v>328</v>
      </c>
      <c r="C82" s="65" t="s">
        <v>0</v>
      </c>
      <c r="D82" s="65">
        <v>6</v>
      </c>
      <c r="E82" s="65"/>
      <c r="F82" s="65"/>
      <c r="G82" s="65"/>
      <c r="H82" s="65">
        <f>D82</f>
        <v>6</v>
      </c>
      <c r="I82" s="62"/>
    </row>
    <row r="83" spans="1:9" x14ac:dyDescent="0.55000000000000004">
      <c r="A83" s="71" t="s">
        <v>329</v>
      </c>
      <c r="B83" s="66" t="s">
        <v>330</v>
      </c>
      <c r="C83" s="65" t="s">
        <v>0</v>
      </c>
      <c r="D83" s="65">
        <v>4</v>
      </c>
      <c r="E83" s="65"/>
      <c r="F83" s="65"/>
      <c r="G83" s="65"/>
      <c r="H83" s="65">
        <f t="shared" ref="H83:H90" si="11">D83</f>
        <v>4</v>
      </c>
      <c r="I83" s="62"/>
    </row>
    <row r="84" spans="1:9" x14ac:dyDescent="0.55000000000000004">
      <c r="A84" s="71" t="s">
        <v>331</v>
      </c>
      <c r="B84" s="66" t="s">
        <v>332</v>
      </c>
      <c r="C84" s="65" t="s">
        <v>0</v>
      </c>
      <c r="D84" s="65">
        <v>6</v>
      </c>
      <c r="E84" s="65"/>
      <c r="F84" s="65"/>
      <c r="G84" s="65"/>
      <c r="H84" s="65">
        <f t="shared" si="11"/>
        <v>6</v>
      </c>
      <c r="I84" s="62"/>
    </row>
    <row r="85" spans="1:9" x14ac:dyDescent="0.55000000000000004">
      <c r="A85" s="71" t="s">
        <v>333</v>
      </c>
      <c r="B85" s="66" t="s">
        <v>334</v>
      </c>
      <c r="C85" s="65" t="s">
        <v>0</v>
      </c>
      <c r="D85" s="65">
        <v>4</v>
      </c>
      <c r="E85" s="65"/>
      <c r="F85" s="65"/>
      <c r="G85" s="65"/>
      <c r="H85" s="65">
        <f t="shared" si="11"/>
        <v>4</v>
      </c>
      <c r="I85" s="62"/>
    </row>
    <row r="86" spans="1:9" x14ac:dyDescent="0.55000000000000004">
      <c r="A86" s="71" t="s">
        <v>335</v>
      </c>
      <c r="B86" s="66" t="s">
        <v>336</v>
      </c>
      <c r="C86" s="65" t="s">
        <v>0</v>
      </c>
      <c r="D86" s="65">
        <v>2</v>
      </c>
      <c r="E86" s="65"/>
      <c r="F86" s="65"/>
      <c r="G86" s="65"/>
      <c r="H86" s="65">
        <f t="shared" si="11"/>
        <v>2</v>
      </c>
      <c r="I86" s="62"/>
    </row>
    <row r="87" spans="1:9" x14ac:dyDescent="0.55000000000000004">
      <c r="A87" s="71" t="s">
        <v>337</v>
      </c>
      <c r="B87" s="66" t="s">
        <v>338</v>
      </c>
      <c r="C87" s="65" t="s">
        <v>0</v>
      </c>
      <c r="D87" s="65">
        <v>2</v>
      </c>
      <c r="E87" s="65"/>
      <c r="F87" s="65"/>
      <c r="G87" s="65"/>
      <c r="H87" s="65">
        <f t="shared" si="11"/>
        <v>2</v>
      </c>
      <c r="I87" s="62"/>
    </row>
    <row r="88" spans="1:9" x14ac:dyDescent="0.55000000000000004">
      <c r="A88" s="71" t="s">
        <v>339</v>
      </c>
      <c r="B88" s="66" t="s">
        <v>340</v>
      </c>
      <c r="C88" s="65" t="s">
        <v>0</v>
      </c>
      <c r="D88" s="65">
        <v>4</v>
      </c>
      <c r="E88" s="65"/>
      <c r="F88" s="65"/>
      <c r="G88" s="65"/>
      <c r="H88" s="65">
        <f t="shared" si="11"/>
        <v>4</v>
      </c>
      <c r="I88" s="62"/>
    </row>
    <row r="89" spans="1:9" x14ac:dyDescent="0.55000000000000004">
      <c r="A89" s="71" t="s">
        <v>341</v>
      </c>
      <c r="B89" s="66" t="s">
        <v>342</v>
      </c>
      <c r="C89" s="65" t="s">
        <v>0</v>
      </c>
      <c r="D89" s="65">
        <v>4</v>
      </c>
      <c r="E89" s="65"/>
      <c r="F89" s="65"/>
      <c r="G89" s="65"/>
      <c r="H89" s="65">
        <f t="shared" si="11"/>
        <v>4</v>
      </c>
      <c r="I89" s="62"/>
    </row>
    <row r="90" spans="1:9" x14ac:dyDescent="0.55000000000000004">
      <c r="A90" s="71" t="s">
        <v>343</v>
      </c>
      <c r="B90" s="66" t="s">
        <v>344</v>
      </c>
      <c r="C90" s="65" t="s">
        <v>0</v>
      </c>
      <c r="D90" s="65">
        <v>1</v>
      </c>
      <c r="E90" s="65"/>
      <c r="F90" s="65"/>
      <c r="G90" s="65"/>
      <c r="H90" s="65">
        <f t="shared" si="11"/>
        <v>1</v>
      </c>
      <c r="I90" s="62"/>
    </row>
    <row r="91" spans="1:9" x14ac:dyDescent="0.55000000000000004">
      <c r="A91" s="71"/>
      <c r="B91" s="66"/>
      <c r="C91" s="65"/>
      <c r="D91" s="65"/>
      <c r="E91" s="65"/>
      <c r="F91" s="65"/>
      <c r="G91" s="65"/>
      <c r="H91" s="65"/>
      <c r="I91" s="62"/>
    </row>
    <row r="92" spans="1:9" ht="19.5" customHeight="1" x14ac:dyDescent="0.55000000000000004">
      <c r="A92" s="113" t="s">
        <v>345</v>
      </c>
      <c r="B92" s="114"/>
      <c r="C92" s="114"/>
      <c r="D92" s="114"/>
      <c r="E92" s="114"/>
      <c r="F92" s="114"/>
      <c r="G92" s="114"/>
      <c r="H92" s="114"/>
      <c r="I92" s="115"/>
    </row>
    <row r="93" spans="1:9" x14ac:dyDescent="0.55000000000000004">
      <c r="A93" s="71" t="s">
        <v>346</v>
      </c>
      <c r="B93" s="67" t="s">
        <v>252</v>
      </c>
      <c r="C93" s="68" t="s">
        <v>347</v>
      </c>
      <c r="D93" s="69">
        <v>1</v>
      </c>
      <c r="E93" s="69">
        <v>0.9</v>
      </c>
      <c r="F93" s="69">
        <v>0.9</v>
      </c>
      <c r="G93" s="69">
        <v>1</v>
      </c>
      <c r="H93" s="69">
        <f t="shared" ref="H93:H99" si="12">D93*E93*F93*G93</f>
        <v>0.81</v>
      </c>
      <c r="I93" s="62"/>
    </row>
    <row r="94" spans="1:9" x14ac:dyDescent="0.55000000000000004">
      <c r="A94" s="71" t="s">
        <v>348</v>
      </c>
      <c r="B94" s="67" t="s">
        <v>349</v>
      </c>
      <c r="C94" s="68" t="s">
        <v>347</v>
      </c>
      <c r="D94" s="69">
        <v>1</v>
      </c>
      <c r="E94" s="69">
        <v>3.6</v>
      </c>
      <c r="F94" s="69">
        <v>0.3</v>
      </c>
      <c r="G94" s="69">
        <v>0.4</v>
      </c>
      <c r="H94" s="69">
        <f t="shared" si="12"/>
        <v>0.43200000000000005</v>
      </c>
      <c r="I94" s="62"/>
    </row>
    <row r="95" spans="1:9" x14ac:dyDescent="0.55000000000000004">
      <c r="A95" s="72" t="s">
        <v>350</v>
      </c>
      <c r="B95" s="67" t="s">
        <v>257</v>
      </c>
      <c r="C95" s="68" t="s">
        <v>347</v>
      </c>
      <c r="D95" s="69">
        <v>1</v>
      </c>
      <c r="E95" s="69">
        <v>0.6</v>
      </c>
      <c r="F95" s="69">
        <v>0.6</v>
      </c>
      <c r="G95" s="69">
        <v>0.1</v>
      </c>
      <c r="H95" s="69">
        <f t="shared" si="12"/>
        <v>3.5999999999999997E-2</v>
      </c>
      <c r="I95" s="62"/>
    </row>
    <row r="96" spans="1:9" x14ac:dyDescent="0.55000000000000004">
      <c r="A96" s="71" t="s">
        <v>351</v>
      </c>
      <c r="B96" s="67" t="s">
        <v>352</v>
      </c>
      <c r="C96" s="68" t="s">
        <v>347</v>
      </c>
      <c r="D96" s="69">
        <v>1</v>
      </c>
      <c r="E96" s="69">
        <v>3</v>
      </c>
      <c r="F96" s="69">
        <v>0.1</v>
      </c>
      <c r="G96" s="69">
        <v>0.05</v>
      </c>
      <c r="H96" s="69">
        <f t="shared" si="12"/>
        <v>1.5000000000000003E-2</v>
      </c>
      <c r="I96" s="62"/>
    </row>
    <row r="97" spans="1:9" x14ac:dyDescent="0.55000000000000004">
      <c r="A97" s="71" t="s">
        <v>353</v>
      </c>
      <c r="B97" s="67" t="s">
        <v>259</v>
      </c>
      <c r="C97" s="68" t="s">
        <v>347</v>
      </c>
      <c r="D97" s="69">
        <v>1</v>
      </c>
      <c r="E97" s="69">
        <v>3</v>
      </c>
      <c r="F97" s="69">
        <v>0.15</v>
      </c>
      <c r="G97" s="69">
        <v>1</v>
      </c>
      <c r="H97" s="69">
        <f t="shared" si="12"/>
        <v>0.44999999999999996</v>
      </c>
      <c r="I97" s="62"/>
    </row>
    <row r="98" spans="1:9" x14ac:dyDescent="0.55000000000000004">
      <c r="A98" s="71" t="s">
        <v>354</v>
      </c>
      <c r="B98" s="67" t="s">
        <v>355</v>
      </c>
      <c r="C98" s="68" t="s">
        <v>356</v>
      </c>
      <c r="D98" s="69">
        <v>1</v>
      </c>
      <c r="E98" s="69">
        <v>2.4</v>
      </c>
      <c r="F98" s="69">
        <v>0.8</v>
      </c>
      <c r="G98" s="69">
        <v>1</v>
      </c>
      <c r="H98" s="69">
        <f t="shared" si="12"/>
        <v>1.92</v>
      </c>
      <c r="I98" s="62"/>
    </row>
    <row r="99" spans="1:9" x14ac:dyDescent="0.55000000000000004">
      <c r="A99" s="71" t="s">
        <v>357</v>
      </c>
      <c r="B99" s="67" t="s">
        <v>358</v>
      </c>
      <c r="C99" s="68" t="s">
        <v>0</v>
      </c>
      <c r="D99" s="69">
        <v>1</v>
      </c>
      <c r="E99" s="69">
        <v>1</v>
      </c>
      <c r="F99" s="69">
        <v>1</v>
      </c>
      <c r="G99" s="69">
        <v>1</v>
      </c>
      <c r="H99" s="69">
        <f t="shared" si="12"/>
        <v>1</v>
      </c>
      <c r="I99" s="62"/>
    </row>
    <row r="100" spans="1:9" ht="21" customHeight="1" x14ac:dyDescent="0.55000000000000004">
      <c r="A100" s="113" t="s">
        <v>49</v>
      </c>
      <c r="B100" s="114"/>
      <c r="C100" s="114"/>
      <c r="D100" s="114"/>
      <c r="E100" s="114"/>
      <c r="F100" s="114"/>
      <c r="G100" s="114"/>
      <c r="H100" s="114"/>
      <c r="I100" s="115"/>
    </row>
    <row r="101" spans="1:9" x14ac:dyDescent="0.55000000000000004">
      <c r="A101" s="62" t="s">
        <v>359</v>
      </c>
      <c r="B101" s="66" t="s">
        <v>360</v>
      </c>
      <c r="C101" s="65" t="s">
        <v>189</v>
      </c>
      <c r="D101" s="65">
        <v>1</v>
      </c>
      <c r="E101" s="65">
        <v>1477</v>
      </c>
      <c r="F101" s="65">
        <v>0.5</v>
      </c>
      <c r="G101" s="65">
        <v>1</v>
      </c>
      <c r="H101" s="65">
        <f>D101*E101*F101*G101</f>
        <v>738.5</v>
      </c>
      <c r="I101" s="62"/>
    </row>
    <row r="102" spans="1:9" x14ac:dyDescent="0.55000000000000004">
      <c r="A102" s="62" t="s">
        <v>361</v>
      </c>
      <c r="B102" s="66" t="s">
        <v>362</v>
      </c>
      <c r="C102" s="65" t="s">
        <v>189</v>
      </c>
      <c r="D102" s="65">
        <v>1</v>
      </c>
      <c r="E102" s="65">
        <v>1477</v>
      </c>
      <c r="F102" s="65">
        <v>0.5</v>
      </c>
      <c r="G102" s="65">
        <v>1</v>
      </c>
      <c r="H102" s="65">
        <f>D102*E102*F102*G102</f>
        <v>738.5</v>
      </c>
      <c r="I102" s="62"/>
    </row>
    <row r="103" spans="1:9" x14ac:dyDescent="0.55000000000000004">
      <c r="A103" s="62" t="s">
        <v>363</v>
      </c>
      <c r="B103" s="66" t="s">
        <v>364</v>
      </c>
      <c r="C103" s="65" t="s">
        <v>2</v>
      </c>
      <c r="D103" s="65">
        <v>1</v>
      </c>
      <c r="E103" s="65">
        <v>108</v>
      </c>
      <c r="F103" s="65"/>
      <c r="G103" s="65"/>
      <c r="H103" s="65">
        <f>D103*E103</f>
        <v>108</v>
      </c>
      <c r="I103" s="62"/>
    </row>
    <row r="104" spans="1:9" x14ac:dyDescent="0.55000000000000004">
      <c r="A104" s="62" t="s">
        <v>365</v>
      </c>
      <c r="B104" s="66" t="s">
        <v>366</v>
      </c>
      <c r="C104" s="65" t="s">
        <v>2</v>
      </c>
      <c r="D104" s="65">
        <v>1</v>
      </c>
      <c r="E104" s="65">
        <v>547</v>
      </c>
      <c r="F104" s="65"/>
      <c r="G104" s="65"/>
      <c r="H104" s="65">
        <f t="shared" ref="H104:H120" si="13">D104*E104</f>
        <v>547</v>
      </c>
      <c r="I104" s="62"/>
    </row>
    <row r="105" spans="1:9" x14ac:dyDescent="0.55000000000000004">
      <c r="A105" s="62" t="s">
        <v>367</v>
      </c>
      <c r="B105" s="66" t="s">
        <v>368</v>
      </c>
      <c r="C105" s="65" t="s">
        <v>2</v>
      </c>
      <c r="D105" s="65">
        <v>1</v>
      </c>
      <c r="E105" s="65">
        <v>822</v>
      </c>
      <c r="F105" s="65"/>
      <c r="G105" s="65"/>
      <c r="H105" s="65">
        <f t="shared" si="13"/>
        <v>822</v>
      </c>
      <c r="I105" s="62"/>
    </row>
    <row r="106" spans="1:9" x14ac:dyDescent="0.55000000000000004">
      <c r="A106" s="62" t="s">
        <v>369</v>
      </c>
      <c r="B106" s="66" t="s">
        <v>370</v>
      </c>
      <c r="C106" s="65" t="s">
        <v>0</v>
      </c>
      <c r="D106" s="65">
        <v>1</v>
      </c>
      <c r="E106" s="65">
        <v>1</v>
      </c>
      <c r="F106" s="65"/>
      <c r="G106" s="65"/>
      <c r="H106" s="65">
        <f t="shared" si="13"/>
        <v>1</v>
      </c>
      <c r="I106" s="62"/>
    </row>
    <row r="107" spans="1:9" x14ac:dyDescent="0.55000000000000004">
      <c r="A107" s="62" t="s">
        <v>371</v>
      </c>
      <c r="B107" s="66" t="s">
        <v>372</v>
      </c>
      <c r="C107" s="65" t="s">
        <v>0</v>
      </c>
      <c r="D107" s="65">
        <v>5</v>
      </c>
      <c r="E107" s="65">
        <v>1</v>
      </c>
      <c r="F107" s="65"/>
      <c r="G107" s="65"/>
      <c r="H107" s="65">
        <f t="shared" si="13"/>
        <v>5</v>
      </c>
      <c r="I107" s="62"/>
    </row>
    <row r="108" spans="1:9" x14ac:dyDescent="0.55000000000000004">
      <c r="A108" s="62" t="s">
        <v>373</v>
      </c>
      <c r="B108" s="66" t="s">
        <v>374</v>
      </c>
      <c r="C108" s="65" t="s">
        <v>0</v>
      </c>
      <c r="D108" s="65">
        <v>1</v>
      </c>
      <c r="E108" s="65">
        <v>1</v>
      </c>
      <c r="F108" s="65"/>
      <c r="G108" s="65"/>
      <c r="H108" s="65">
        <f t="shared" si="13"/>
        <v>1</v>
      </c>
      <c r="I108" s="62"/>
    </row>
    <row r="109" spans="1:9" x14ac:dyDescent="0.55000000000000004">
      <c r="A109" s="62" t="s">
        <v>375</v>
      </c>
      <c r="B109" s="66" t="s">
        <v>376</v>
      </c>
      <c r="C109" s="65" t="s">
        <v>0</v>
      </c>
      <c r="D109" s="65">
        <v>2</v>
      </c>
      <c r="E109" s="65">
        <v>1</v>
      </c>
      <c r="F109" s="65"/>
      <c r="G109" s="65"/>
      <c r="H109" s="65">
        <f t="shared" si="13"/>
        <v>2</v>
      </c>
      <c r="I109" s="62"/>
    </row>
    <row r="110" spans="1:9" x14ac:dyDescent="0.55000000000000004">
      <c r="A110" s="62" t="s">
        <v>377</v>
      </c>
      <c r="B110" s="66" t="s">
        <v>378</v>
      </c>
      <c r="C110" s="65" t="s">
        <v>0</v>
      </c>
      <c r="D110" s="65">
        <v>1</v>
      </c>
      <c r="E110" s="65">
        <v>1</v>
      </c>
      <c r="F110" s="65"/>
      <c r="G110" s="65"/>
      <c r="H110" s="65">
        <f t="shared" si="13"/>
        <v>1</v>
      </c>
      <c r="I110" s="62"/>
    </row>
    <row r="111" spans="1:9" x14ac:dyDescent="0.55000000000000004">
      <c r="A111" s="62" t="s">
        <v>379</v>
      </c>
      <c r="B111" s="66" t="s">
        <v>380</v>
      </c>
      <c r="C111" s="65" t="s">
        <v>0</v>
      </c>
      <c r="D111" s="65">
        <v>6</v>
      </c>
      <c r="E111" s="65">
        <v>1</v>
      </c>
      <c r="F111" s="65"/>
      <c r="G111" s="65"/>
      <c r="H111" s="65">
        <f t="shared" si="13"/>
        <v>6</v>
      </c>
      <c r="I111" s="62"/>
    </row>
    <row r="112" spans="1:9" x14ac:dyDescent="0.55000000000000004">
      <c r="A112" s="62" t="s">
        <v>381</v>
      </c>
      <c r="B112" s="66" t="s">
        <v>382</v>
      </c>
      <c r="C112" s="65" t="s">
        <v>0</v>
      </c>
      <c r="D112" s="65">
        <v>2</v>
      </c>
      <c r="E112" s="65">
        <v>1</v>
      </c>
      <c r="F112" s="65"/>
      <c r="G112" s="65"/>
      <c r="H112" s="65">
        <f t="shared" si="13"/>
        <v>2</v>
      </c>
      <c r="I112" s="62"/>
    </row>
    <row r="113" spans="1:9" x14ac:dyDescent="0.55000000000000004">
      <c r="A113" s="62" t="s">
        <v>383</v>
      </c>
      <c r="B113" s="66" t="s">
        <v>384</v>
      </c>
      <c r="C113" s="65" t="s">
        <v>0</v>
      </c>
      <c r="D113" s="65">
        <v>2</v>
      </c>
      <c r="E113" s="65">
        <v>1</v>
      </c>
      <c r="F113" s="65"/>
      <c r="G113" s="65"/>
      <c r="H113" s="65">
        <f t="shared" si="13"/>
        <v>2</v>
      </c>
      <c r="I113" s="62"/>
    </row>
    <row r="114" spans="1:9" x14ac:dyDescent="0.55000000000000004">
      <c r="A114" s="62" t="s">
        <v>385</v>
      </c>
      <c r="B114" s="66" t="s">
        <v>386</v>
      </c>
      <c r="C114" s="65" t="s">
        <v>0</v>
      </c>
      <c r="D114" s="65">
        <v>1</v>
      </c>
      <c r="E114" s="65">
        <v>1</v>
      </c>
      <c r="F114" s="65"/>
      <c r="G114" s="65"/>
      <c r="H114" s="65">
        <f t="shared" si="13"/>
        <v>1</v>
      </c>
      <c r="I114" s="62"/>
    </row>
    <row r="115" spans="1:9" x14ac:dyDescent="0.55000000000000004">
      <c r="A115" s="62" t="s">
        <v>387</v>
      </c>
      <c r="B115" s="66" t="s">
        <v>243</v>
      </c>
      <c r="C115" s="65" t="s">
        <v>0</v>
      </c>
      <c r="D115" s="65">
        <v>4</v>
      </c>
      <c r="E115" s="65">
        <v>1</v>
      </c>
      <c r="F115" s="65"/>
      <c r="G115" s="65"/>
      <c r="H115" s="65">
        <f t="shared" si="13"/>
        <v>4</v>
      </c>
      <c r="I115" s="62"/>
    </row>
    <row r="116" spans="1:9" x14ac:dyDescent="0.55000000000000004">
      <c r="A116" s="62" t="s">
        <v>388</v>
      </c>
      <c r="B116" s="66" t="s">
        <v>332</v>
      </c>
      <c r="C116" s="65" t="s">
        <v>0</v>
      </c>
      <c r="D116" s="65">
        <v>2</v>
      </c>
      <c r="E116" s="65">
        <v>1</v>
      </c>
      <c r="F116" s="65"/>
      <c r="G116" s="65"/>
      <c r="H116" s="65">
        <f t="shared" si="13"/>
        <v>2</v>
      </c>
      <c r="I116" s="62"/>
    </row>
    <row r="117" spans="1:9" x14ac:dyDescent="0.55000000000000004">
      <c r="A117" s="62" t="s">
        <v>389</v>
      </c>
      <c r="B117" s="66" t="s">
        <v>390</v>
      </c>
      <c r="C117" s="65" t="s">
        <v>0</v>
      </c>
      <c r="D117" s="65">
        <v>2</v>
      </c>
      <c r="E117" s="65">
        <v>1</v>
      </c>
      <c r="F117" s="65"/>
      <c r="G117" s="65"/>
      <c r="H117" s="65">
        <f t="shared" si="13"/>
        <v>2</v>
      </c>
      <c r="I117" s="62"/>
    </row>
    <row r="118" spans="1:9" x14ac:dyDescent="0.55000000000000004">
      <c r="A118" s="62" t="s">
        <v>391</v>
      </c>
      <c r="B118" s="66" t="s">
        <v>237</v>
      </c>
      <c r="C118" s="65" t="s">
        <v>0</v>
      </c>
      <c r="D118" s="65">
        <v>4</v>
      </c>
      <c r="E118" s="65">
        <v>1</v>
      </c>
      <c r="F118" s="65"/>
      <c r="G118" s="65"/>
      <c r="H118" s="65">
        <f t="shared" si="13"/>
        <v>4</v>
      </c>
      <c r="I118" s="62"/>
    </row>
    <row r="119" spans="1:9" x14ac:dyDescent="0.55000000000000004">
      <c r="A119" s="62" t="s">
        <v>392</v>
      </c>
      <c r="B119" s="66" t="s">
        <v>393</v>
      </c>
      <c r="C119" s="65" t="s">
        <v>0</v>
      </c>
      <c r="D119" s="65">
        <v>10</v>
      </c>
      <c r="E119" s="65">
        <v>1</v>
      </c>
      <c r="F119" s="65"/>
      <c r="G119" s="65"/>
      <c r="H119" s="65">
        <f t="shared" si="13"/>
        <v>10</v>
      </c>
      <c r="I119" s="62"/>
    </row>
    <row r="120" spans="1:9" ht="86.4" x14ac:dyDescent="0.55000000000000004">
      <c r="A120" s="62" t="s">
        <v>394</v>
      </c>
      <c r="B120" s="66" t="s">
        <v>419</v>
      </c>
      <c r="C120" s="65" t="s">
        <v>0</v>
      </c>
      <c r="D120" s="65">
        <v>35</v>
      </c>
      <c r="E120" s="65">
        <v>1</v>
      </c>
      <c r="F120" s="65"/>
      <c r="G120" s="65"/>
      <c r="H120" s="65">
        <f t="shared" si="13"/>
        <v>35</v>
      </c>
      <c r="I120" s="62"/>
    </row>
    <row r="121" spans="1:9" ht="21.75" customHeight="1" x14ac:dyDescent="0.55000000000000004">
      <c r="A121" s="113" t="s">
        <v>395</v>
      </c>
      <c r="B121" s="114"/>
      <c r="C121" s="114"/>
      <c r="D121" s="114"/>
      <c r="E121" s="114"/>
      <c r="F121" s="114"/>
      <c r="G121" s="114"/>
      <c r="H121" s="114"/>
      <c r="I121" s="115"/>
    </row>
    <row r="122" spans="1:9" x14ac:dyDescent="0.55000000000000004">
      <c r="A122" s="77" t="s">
        <v>396</v>
      </c>
      <c r="B122" s="66" t="s">
        <v>397</v>
      </c>
      <c r="C122" s="65" t="s">
        <v>189</v>
      </c>
      <c r="D122" s="65">
        <v>1</v>
      </c>
      <c r="E122" s="65">
        <v>1.3</v>
      </c>
      <c r="F122" s="65">
        <v>1.2</v>
      </c>
      <c r="G122" s="65">
        <v>0.14000000000000001</v>
      </c>
      <c r="H122" s="65">
        <f t="shared" ref="H122:H129" si="14">D122*E122*F122*G122</f>
        <v>0.21840000000000004</v>
      </c>
      <c r="I122" s="62"/>
    </row>
    <row r="123" spans="1:9" x14ac:dyDescent="0.55000000000000004">
      <c r="A123" s="77" t="s">
        <v>398</v>
      </c>
      <c r="B123" s="66" t="s">
        <v>399</v>
      </c>
      <c r="C123" s="65" t="s">
        <v>189</v>
      </c>
      <c r="D123" s="65">
        <v>1</v>
      </c>
      <c r="E123" s="65">
        <v>2.1</v>
      </c>
      <c r="F123" s="65">
        <v>0.6</v>
      </c>
      <c r="G123" s="65">
        <v>0.9</v>
      </c>
      <c r="H123" s="65">
        <f t="shared" si="14"/>
        <v>1.1340000000000001</v>
      </c>
      <c r="I123" s="62"/>
    </row>
    <row r="124" spans="1:9" x14ac:dyDescent="0.55000000000000004">
      <c r="A124" s="77" t="s">
        <v>400</v>
      </c>
      <c r="B124" s="66" t="s">
        <v>401</v>
      </c>
      <c r="C124" s="65" t="s">
        <v>189</v>
      </c>
      <c r="D124" s="65">
        <v>1</v>
      </c>
      <c r="E124" s="65">
        <v>1.3</v>
      </c>
      <c r="F124" s="65">
        <v>1.2</v>
      </c>
      <c r="G124" s="65">
        <v>0.14000000000000001</v>
      </c>
      <c r="H124" s="65">
        <f t="shared" si="14"/>
        <v>0.21840000000000004</v>
      </c>
      <c r="I124" s="62"/>
    </row>
    <row r="125" spans="1:9" x14ac:dyDescent="0.55000000000000004">
      <c r="A125" s="77" t="s">
        <v>402</v>
      </c>
      <c r="B125" s="66" t="s">
        <v>401</v>
      </c>
      <c r="C125" s="65" t="s">
        <v>189</v>
      </c>
      <c r="D125" s="65">
        <v>1</v>
      </c>
      <c r="E125" s="65">
        <v>1.5</v>
      </c>
      <c r="F125" s="65">
        <v>0.6</v>
      </c>
      <c r="G125" s="65">
        <v>0.14000000000000001</v>
      </c>
      <c r="H125" s="65">
        <f t="shared" si="14"/>
        <v>0.126</v>
      </c>
      <c r="I125" s="62"/>
    </row>
    <row r="126" spans="1:9" x14ac:dyDescent="0.55000000000000004">
      <c r="A126" s="77" t="s">
        <v>403</v>
      </c>
      <c r="B126" s="66" t="s">
        <v>404</v>
      </c>
      <c r="C126" s="65" t="s">
        <v>189</v>
      </c>
      <c r="D126" s="65">
        <v>1</v>
      </c>
      <c r="E126" s="65">
        <v>3.14</v>
      </c>
      <c r="F126" s="65">
        <v>0.36</v>
      </c>
      <c r="G126" s="65">
        <v>0.85</v>
      </c>
      <c r="H126" s="65">
        <f t="shared" si="14"/>
        <v>0.96084000000000003</v>
      </c>
      <c r="I126" s="62"/>
    </row>
    <row r="127" spans="1:9" x14ac:dyDescent="0.55000000000000004">
      <c r="A127" s="77" t="s">
        <v>405</v>
      </c>
      <c r="B127" s="66" t="s">
        <v>406</v>
      </c>
      <c r="C127" s="65" t="s">
        <v>189</v>
      </c>
      <c r="D127" s="65">
        <v>1</v>
      </c>
      <c r="E127" s="65">
        <v>1.5</v>
      </c>
      <c r="F127" s="65">
        <v>0.24</v>
      </c>
      <c r="G127" s="65">
        <v>0.2</v>
      </c>
      <c r="H127" s="65">
        <f t="shared" si="14"/>
        <v>7.1999999999999995E-2</v>
      </c>
      <c r="I127" s="62"/>
    </row>
    <row r="128" spans="1:9" x14ac:dyDescent="0.55000000000000004">
      <c r="A128" s="77" t="s">
        <v>407</v>
      </c>
      <c r="B128" s="66" t="s">
        <v>408</v>
      </c>
      <c r="C128" s="65" t="s">
        <v>189</v>
      </c>
      <c r="D128" s="65">
        <v>1</v>
      </c>
      <c r="E128" s="65">
        <v>3.14</v>
      </c>
      <c r="F128" s="65">
        <v>2.2499999999999999E-2</v>
      </c>
      <c r="G128" s="65">
        <v>0.8</v>
      </c>
      <c r="H128" s="65">
        <f t="shared" si="14"/>
        <v>5.6520000000000008E-2</v>
      </c>
      <c r="I128" s="62"/>
    </row>
    <row r="129" spans="1:9" x14ac:dyDescent="0.55000000000000004">
      <c r="A129" s="77" t="s">
        <v>409</v>
      </c>
      <c r="B129" s="66" t="s">
        <v>410</v>
      </c>
      <c r="C129" s="65" t="s">
        <v>189</v>
      </c>
      <c r="D129" s="65">
        <v>1</v>
      </c>
      <c r="E129" s="65">
        <v>1.3</v>
      </c>
      <c r="F129" s="65">
        <v>1.2</v>
      </c>
      <c r="G129" s="65">
        <v>0.2</v>
      </c>
      <c r="H129" s="65">
        <f t="shared" si="14"/>
        <v>0.31200000000000006</v>
      </c>
      <c r="I129" s="62"/>
    </row>
    <row r="130" spans="1:9" x14ac:dyDescent="0.55000000000000004">
      <c r="A130" s="77" t="s">
        <v>411</v>
      </c>
      <c r="B130" s="66" t="s">
        <v>412</v>
      </c>
      <c r="C130" s="65" t="s">
        <v>0</v>
      </c>
      <c r="D130" s="65">
        <v>1</v>
      </c>
      <c r="E130" s="65">
        <v>1</v>
      </c>
      <c r="F130" s="65"/>
      <c r="G130" s="65">
        <v>1</v>
      </c>
      <c r="H130" s="65">
        <f>D130</f>
        <v>1</v>
      </c>
      <c r="I130" s="62"/>
    </row>
    <row r="131" spans="1:9" x14ac:dyDescent="0.55000000000000004">
      <c r="A131" s="77" t="s">
        <v>413</v>
      </c>
      <c r="B131" s="66" t="s">
        <v>414</v>
      </c>
      <c r="C131" s="65" t="s">
        <v>157</v>
      </c>
      <c r="D131" s="65">
        <v>1</v>
      </c>
      <c r="E131" s="65"/>
      <c r="F131" s="65"/>
      <c r="G131" s="65"/>
      <c r="H131" s="65">
        <f t="shared" ref="H131:H133" si="15">D131</f>
        <v>1</v>
      </c>
      <c r="I131" s="62"/>
    </row>
    <row r="132" spans="1:9" x14ac:dyDescent="0.55000000000000004">
      <c r="A132" s="77" t="s">
        <v>415</v>
      </c>
      <c r="B132" s="66" t="s">
        <v>416</v>
      </c>
      <c r="C132" s="65" t="s">
        <v>157</v>
      </c>
      <c r="D132" s="65">
        <v>1</v>
      </c>
      <c r="E132" s="65"/>
      <c r="F132" s="65"/>
      <c r="G132" s="65"/>
      <c r="H132" s="65">
        <f t="shared" si="15"/>
        <v>1</v>
      </c>
      <c r="I132" s="62"/>
    </row>
    <row r="133" spans="1:9" x14ac:dyDescent="0.55000000000000004">
      <c r="A133" s="77" t="s">
        <v>417</v>
      </c>
      <c r="B133" s="66" t="s">
        <v>418</v>
      </c>
      <c r="C133" s="65" t="s">
        <v>157</v>
      </c>
      <c r="D133" s="65">
        <v>1</v>
      </c>
      <c r="E133" s="65"/>
      <c r="F133" s="65"/>
      <c r="G133" s="65"/>
      <c r="H133" s="65">
        <f t="shared" si="15"/>
        <v>1</v>
      </c>
      <c r="I133" s="62"/>
    </row>
  </sheetData>
  <mergeCells count="10">
    <mergeCell ref="A52:I52"/>
    <mergeCell ref="A92:I92"/>
    <mergeCell ref="A100:I100"/>
    <mergeCell ref="A121:I121"/>
    <mergeCell ref="A1:I1"/>
    <mergeCell ref="A2:I2"/>
    <mergeCell ref="A4:I4"/>
    <mergeCell ref="A7:I7"/>
    <mergeCell ref="A16:I16"/>
    <mergeCell ref="A43:I4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BoQ</vt:lpstr>
      <vt:lpstr>Details Calculations</vt:lpstr>
      <vt:lpstr>BoQ!Print_Area</vt:lpstr>
    </vt:vector>
  </TitlesOfParts>
  <Company>MRT www.Win2Farsi.com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Moorche</dc:creator>
  <cp:lastModifiedBy>DELL 5540</cp:lastModifiedBy>
  <cp:lastPrinted>2024-02-19T04:28:04Z</cp:lastPrinted>
  <dcterms:created xsi:type="dcterms:W3CDTF">2023-04-27T05:19:00Z</dcterms:created>
  <dcterms:modified xsi:type="dcterms:W3CDTF">2024-06-09T06:24:27Z</dcterms:modified>
</cp:coreProperties>
</file>